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s\Desktop\2024-2025\"/>
    </mc:Choice>
  </mc:AlternateContent>
  <bookViews>
    <workbookView xWindow="0" yWindow="0" windowWidth="28800" windowHeight="1243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1" i="1" l="1"/>
  <c r="I51" i="1"/>
  <c r="H51" i="1"/>
  <c r="G51" i="1"/>
  <c r="F43" i="1"/>
  <c r="F37" i="1"/>
  <c r="G37" i="1"/>
  <c r="H37" i="1"/>
  <c r="I37" i="1"/>
  <c r="J37" i="1"/>
  <c r="F38" i="1"/>
  <c r="G38" i="1"/>
  <c r="H38" i="1"/>
  <c r="I38" i="1"/>
  <c r="J38" i="1"/>
  <c r="F39" i="1"/>
  <c r="G39" i="1"/>
  <c r="H39" i="1"/>
  <c r="I39" i="1"/>
  <c r="J39" i="1"/>
  <c r="F40" i="1"/>
  <c r="G40" i="1"/>
  <c r="H40" i="1"/>
  <c r="I40" i="1"/>
  <c r="J40" i="1"/>
  <c r="F41" i="1"/>
  <c r="G41" i="1"/>
  <c r="H41" i="1"/>
  <c r="I41" i="1"/>
  <c r="J41" i="1"/>
  <c r="F33" i="1"/>
  <c r="G33" i="1"/>
  <c r="H33" i="1"/>
  <c r="I33" i="1"/>
  <c r="J33" i="1"/>
  <c r="F34" i="1"/>
  <c r="G34" i="1"/>
  <c r="H34" i="1"/>
  <c r="I34" i="1"/>
  <c r="J34" i="1"/>
  <c r="F35" i="1"/>
  <c r="G35" i="1"/>
  <c r="H35" i="1"/>
  <c r="I35" i="1"/>
  <c r="J35" i="1"/>
  <c r="J42" i="1" s="1"/>
  <c r="F36" i="1"/>
  <c r="G36" i="1"/>
  <c r="H36" i="1"/>
  <c r="I36" i="1"/>
  <c r="J36" i="1"/>
  <c r="J23" i="1"/>
  <c r="I23" i="1"/>
  <c r="H23" i="1"/>
  <c r="G23" i="1"/>
  <c r="G13" i="1"/>
  <c r="H42" i="1" l="1"/>
  <c r="I42" i="1"/>
  <c r="G42" i="1"/>
  <c r="G24" i="1"/>
  <c r="J28" i="1"/>
  <c r="J32" i="1" s="1"/>
  <c r="J43" i="1" s="1"/>
  <c r="I28" i="1"/>
  <c r="I32" i="1" s="1"/>
  <c r="I43" i="1" s="1"/>
  <c r="H28" i="1"/>
  <c r="H32" i="1" s="1"/>
  <c r="G28" i="1"/>
  <c r="G32" i="1" s="1"/>
  <c r="G43" i="1" s="1"/>
  <c r="H43" i="1" l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B43" i="1"/>
  <c r="A43" i="1"/>
  <c r="B33" i="1"/>
  <c r="A33" i="1"/>
  <c r="B24" i="1"/>
  <c r="A24" i="1"/>
  <c r="B14" i="1"/>
  <c r="A14" i="1"/>
  <c r="F23" i="1"/>
  <c r="F24" i="1" s="1"/>
  <c r="H13" i="1"/>
  <c r="H24" i="1" s="1"/>
  <c r="I13" i="1"/>
  <c r="I24" i="1" s="1"/>
  <c r="J13" i="1"/>
  <c r="J24" i="1" s="1"/>
  <c r="H157" i="1" l="1"/>
  <c r="J176" i="1"/>
  <c r="I100" i="1"/>
  <c r="G138" i="1"/>
  <c r="G100" i="1"/>
  <c r="I157" i="1"/>
  <c r="J100" i="1"/>
  <c r="F62" i="1"/>
  <c r="H138" i="1"/>
  <c r="J81" i="1"/>
  <c r="G195" i="1"/>
  <c r="J62" i="1"/>
  <c r="F100" i="1"/>
  <c r="H119" i="1"/>
  <c r="G176" i="1"/>
  <c r="I195" i="1"/>
  <c r="I62" i="1"/>
  <c r="G119" i="1"/>
  <c r="I119" i="1"/>
  <c r="J195" i="1"/>
  <c r="I138" i="1"/>
  <c r="J138" i="1"/>
  <c r="H195" i="1"/>
  <c r="J119" i="1"/>
  <c r="G157" i="1"/>
  <c r="H62" i="1"/>
  <c r="H176" i="1"/>
  <c r="I176" i="1"/>
  <c r="J157" i="1"/>
  <c r="G81" i="1"/>
  <c r="H81" i="1"/>
  <c r="I81" i="1"/>
  <c r="G62" i="1"/>
  <c r="F119" i="1"/>
  <c r="F138" i="1"/>
  <c r="F157" i="1"/>
  <c r="F176" i="1"/>
  <c r="F195" i="1"/>
  <c r="H196" i="1" l="1"/>
  <c r="G196" i="1"/>
  <c r="J196" i="1"/>
  <c r="F196" i="1"/>
  <c r="I196" i="1"/>
</calcChain>
</file>

<file path=xl/sharedStrings.xml><?xml version="1.0" encoding="utf-8"?>
<sst xmlns="http://schemas.openxmlformats.org/spreadsheetml/2006/main" count="441" uniqueCount="188">
  <si>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</si>
  <si>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</si>
  <si>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</si>
  <si>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</si>
  <si>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</si>
  <si>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</si>
  <si>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</si>
  <si>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</si>
  <si>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</si>
  <si>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</si>
  <si>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</si>
  <si>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</si>
  <si>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</si>
  <si>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</si>
  <si>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</si>
  <si>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</si>
  <si>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</si>
  <si>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</si>
  <si>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</si>
  <si>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</si>
  <si>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</si>
  <si>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</si>
  <si>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</si>
  <si>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</si>
  <si>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</si>
  <si>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</si>
  <si>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</si>
  <si>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</si>
  <si>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</si>
  <si>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</si>
  <si>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</si>
  <si>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</si>
  <si>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</si>
  <si>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</si>
  <si>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</si>
  <si>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Макароны отварные  с сыром</t>
  </si>
  <si>
    <t>54-3г-2020 [2]</t>
  </si>
  <si>
    <t xml:space="preserve">Йогурт  </t>
  </si>
  <si>
    <t>Чай с сахаром</t>
  </si>
  <si>
    <t>200 /15</t>
  </si>
  <si>
    <t>ТТК 7.16</t>
  </si>
  <si>
    <t>Конд. изделие пром. Производства</t>
  </si>
  <si>
    <t>Фрукты (порц.)</t>
  </si>
  <si>
    <t>Огурец свежий/</t>
  </si>
  <si>
    <t>ТТК 3.6</t>
  </si>
  <si>
    <t>Огурец солёный</t>
  </si>
  <si>
    <t>ТТК 3.7</t>
  </si>
  <si>
    <t>Среднее значение по подгруппе:</t>
  </si>
  <si>
    <t>Суп картофельный с рисовой крупой</t>
  </si>
  <si>
    <t>101 [4]</t>
  </si>
  <si>
    <t>Гуляш</t>
  </si>
  <si>
    <t>260 [4]</t>
  </si>
  <si>
    <t>Каша перловая  рассыпчатая</t>
  </si>
  <si>
    <t>378 [1]</t>
  </si>
  <si>
    <t>Компот из фруктов и ягод с/м</t>
  </si>
  <si>
    <t>ТТК 7.9</t>
  </si>
  <si>
    <t>Хлеб пшеничный</t>
  </si>
  <si>
    <t>ТТК 2.18</t>
  </si>
  <si>
    <t>Хлеб ржано-пшеничный</t>
  </si>
  <si>
    <t>ТТК 2.19</t>
  </si>
  <si>
    <t>Каша жидкая молочная рисовая с маслом сливочным</t>
  </si>
  <si>
    <t>150 /5</t>
  </si>
  <si>
    <t>182[4]</t>
  </si>
  <si>
    <t>Блинчики с начинкой из п/ф/</t>
  </si>
  <si>
    <t>ТТК 2.3</t>
  </si>
  <si>
    <t>Оладьи п/ф со сгущенным молоком</t>
  </si>
  <si>
    <t>100/ 10</t>
  </si>
  <si>
    <t>ТТК 2.20</t>
  </si>
  <si>
    <t>Среднее значение по группе:</t>
  </si>
  <si>
    <t>Масло шоколадное (порциями)</t>
  </si>
  <si>
    <t>Батон пектиновый</t>
  </si>
  <si>
    <t>200/ 15</t>
  </si>
  <si>
    <t>Суфле куриное, запеченое со сметаной</t>
  </si>
  <si>
    <t>ТТК 5.37</t>
  </si>
  <si>
    <t>Икра овощная (кабачковая)</t>
  </si>
  <si>
    <t xml:space="preserve">Сдобное булочное изделие пром. производства </t>
  </si>
  <si>
    <t>Чай с сахаром и лимоном</t>
  </si>
  <si>
    <t>200 /15/7</t>
  </si>
  <si>
    <t>ТТК 7.14</t>
  </si>
  <si>
    <t>Салат из свеклы с сыром</t>
  </si>
  <si>
    <t>32[5]</t>
  </si>
  <si>
    <t>Суп картофельный с горохом и сухариками</t>
  </si>
  <si>
    <t>102[4]</t>
  </si>
  <si>
    <t>Рыба, тушеная с овощами (минтай)</t>
  </si>
  <si>
    <t>90 /30</t>
  </si>
  <si>
    <t>ТТК 5.35</t>
  </si>
  <si>
    <t>Пюре картофельное/</t>
  </si>
  <si>
    <t>339[5]</t>
  </si>
  <si>
    <t>Картофель по-деревенски</t>
  </si>
  <si>
    <t>ТТК 6.4</t>
  </si>
  <si>
    <t>Компот из смеси сухофруктов</t>
  </si>
  <si>
    <t>ТТК 7.8</t>
  </si>
  <si>
    <t>Салат из свежих помидоров и огурцов/</t>
  </si>
  <si>
    <t>24[5]</t>
  </si>
  <si>
    <t>Помидор соленый</t>
  </si>
  <si>
    <t>ТТК 3.10</t>
  </si>
  <si>
    <t>Борщ с капустой и картофелем со сметаной</t>
  </si>
  <si>
    <t>200 /10</t>
  </si>
  <si>
    <t>82[4]</t>
  </si>
  <si>
    <t>Котлеты Куриные</t>
  </si>
  <si>
    <t>ТТК 5.15</t>
  </si>
  <si>
    <t>Каша  гречневая рассыпчатая</t>
  </si>
  <si>
    <t>378 [5]</t>
  </si>
  <si>
    <t>Компот из свежих плодов (яблок)</t>
  </si>
  <si>
    <t>ТТК 7.7</t>
  </si>
  <si>
    <t>Каша вязкая молочная из овсяных хлопьев "Геркулес" с маслом сливочным</t>
  </si>
  <si>
    <t>173[4]</t>
  </si>
  <si>
    <t>ТТК 2.1</t>
  </si>
  <si>
    <t>Сыр (порциями)</t>
  </si>
  <si>
    <t>7[4]</t>
  </si>
  <si>
    <t>Какао с молоком</t>
  </si>
  <si>
    <t>416[5]</t>
  </si>
  <si>
    <t>Кукуруза консервированная</t>
  </si>
  <si>
    <t>ТТК 3.5</t>
  </si>
  <si>
    <t>Щи из свежей капусты и картофелем со сметаной</t>
  </si>
  <si>
    <t>200/ 10</t>
  </si>
  <si>
    <t>88[5]</t>
  </si>
  <si>
    <t>Спагетти  с мясным соусом</t>
  </si>
  <si>
    <t>90/ 150</t>
  </si>
  <si>
    <t>ТТК 5.51</t>
  </si>
  <si>
    <t>Мясной соус</t>
  </si>
  <si>
    <t>Спагети отварные</t>
  </si>
  <si>
    <t>Запеканка из творога со сгущенным молоком</t>
  </si>
  <si>
    <t>150 /10</t>
  </si>
  <si>
    <t>223[4]</t>
  </si>
  <si>
    <t>Масло сливочное (порциями)</t>
  </si>
  <si>
    <t>14[4]</t>
  </si>
  <si>
    <t>Молоко</t>
  </si>
  <si>
    <t>Салат из капусты белокочанной</t>
  </si>
  <si>
    <t>21 [4]</t>
  </si>
  <si>
    <t>Солянка "Школьная"</t>
  </si>
  <si>
    <t>ТТК 4.4</t>
  </si>
  <si>
    <t>Шницель куриный</t>
  </si>
  <si>
    <t>ТТК 5.47</t>
  </si>
  <si>
    <t>Каша рисовая рассыпчатая/</t>
  </si>
  <si>
    <t>Кисель ягодный</t>
  </si>
  <si>
    <t>ТТК 7.3</t>
  </si>
  <si>
    <t>Каша жидкая молочная из манной крупы с маслом сливочным</t>
  </si>
  <si>
    <t>181[4]</t>
  </si>
  <si>
    <t>Конд. изделие пром. производства</t>
  </si>
  <si>
    <t>Пудинг молочный</t>
  </si>
  <si>
    <t>102 [4]</t>
  </si>
  <si>
    <t>Плов из свинины</t>
  </si>
  <si>
    <t>265[4]</t>
  </si>
  <si>
    <t>Запеканка из творога с повидлом</t>
  </si>
  <si>
    <t>150 / 10</t>
  </si>
  <si>
    <t>416 [5]</t>
  </si>
  <si>
    <t>Свекольник</t>
  </si>
  <si>
    <t>ТТК 4.3</t>
  </si>
  <si>
    <t>Котлеты особые</t>
  </si>
  <si>
    <t>ТТК  5.18</t>
  </si>
  <si>
    <t>Каша гречневая рассыпчатая</t>
  </si>
  <si>
    <t>Каша «Дружба» с маслом и с сахаром</t>
  </si>
  <si>
    <t>150 /5/5</t>
  </si>
  <si>
    <t>ТТК 1.1</t>
  </si>
  <si>
    <t>Салат из соленых огурцов с луком</t>
  </si>
  <si>
    <t>20 [5]</t>
  </si>
  <si>
    <t>Суп лапша по-домашнему</t>
  </si>
  <si>
    <t>ТТК 4.11</t>
  </si>
  <si>
    <t>Наггетсы куриные</t>
  </si>
  <si>
    <t>ТТК 5.23</t>
  </si>
  <si>
    <t>Картофель, тушеный с овощами</t>
  </si>
  <si>
    <t>ТТК 6.6</t>
  </si>
  <si>
    <t>Вареники с картофелем п/ф со сливочным маслом</t>
  </si>
  <si>
    <t>150/ 10</t>
  </si>
  <si>
    <t>ТТК 2.4</t>
  </si>
  <si>
    <t>200/ 15/7</t>
  </si>
  <si>
    <t>Икра овощная (кабачковая)/</t>
  </si>
  <si>
    <t>ТТК 3.3</t>
  </si>
  <si>
    <t>Салат из запеченой свеклы</t>
  </si>
  <si>
    <t>ТТК 3.12</t>
  </si>
  <si>
    <t>Суп картофельный с мясными фрикадельками</t>
  </si>
  <si>
    <t>200/ 20</t>
  </si>
  <si>
    <t>ТТК 4.9</t>
  </si>
  <si>
    <t xml:space="preserve">Котлеты «Нежные» </t>
  </si>
  <si>
    <t>ТТК  5.17</t>
  </si>
  <si>
    <t>Макаронные изделия отварные</t>
  </si>
  <si>
    <t>ТТК 6.7</t>
  </si>
  <si>
    <t>Салат из красной консервированной фасоли</t>
  </si>
  <si>
    <t>ТТК 3.20</t>
  </si>
  <si>
    <t xml:space="preserve">Щи </t>
  </si>
  <si>
    <t>сметана</t>
  </si>
  <si>
    <t>Фиш -кейк(минтай)</t>
  </si>
  <si>
    <t>ТТК 5.41</t>
  </si>
  <si>
    <t>Пюре картофельное</t>
  </si>
  <si>
    <t>339 [5]</t>
  </si>
  <si>
    <t>директор согласовано</t>
  </si>
  <si>
    <t>МБОУ "СО Городищенская школа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</si>
</sst>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10" fillId="4" borderId="23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5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5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5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23" xfId="0" applyNumberFormat="1" applyFont="1" applyBorder="1" applyAlignment="1" applyProtection="1">
      <alignment horizontal="center" wrapText="1"/>
      <protection locked="0"/>
    </xf>
    <xf numFmtId="2" fontId="10" fillId="4" borderId="26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3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10" fillId="4" borderId="23" xfId="0" applyNumberFormat="1" applyFont="1" applyFill="1" applyBorder="1" applyAlignment="1">
      <alignment horizontal="left" vertical="center" wrapText="1"/>
    </xf>
    <xf numFmtId="1" fontId="10" fillId="4" borderId="23" xfId="0" applyNumberFormat="1" applyFont="1" applyFill="1" applyBorder="1" applyAlignment="1">
      <alignment horizontal="center" vertical="center" wrapText="1"/>
    </xf>
    <xf numFmtId="2" fontId="11" fillId="4" borderId="24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2" fontId="12" fillId="4" borderId="2" xfId="0" applyNumberFormat="1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2;&#1072;&#1088;&#1080;&#1103;%20&#1052;&#1080;&#1093;&#1072;&#1081;&#1083;&#1086;&#1074;&#1085;&#1072;/Desktop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выход"/>
      <sheetName val="сводки БЖУ"/>
      <sheetName val="сводки по продуктам"/>
      <sheetName val="библиография"/>
      <sheetName val="Лист1"/>
    </sheetNames>
    <sheetDataSet>
      <sheetData sheetId="0">
        <row r="46">
          <cell r="D46">
            <v>60</v>
          </cell>
          <cell r="E46">
            <v>0.54</v>
          </cell>
          <cell r="F46">
            <v>3.6</v>
          </cell>
          <cell r="G46">
            <v>2.16</v>
          </cell>
          <cell r="H46">
            <v>42.42</v>
          </cell>
        </row>
        <row r="47">
          <cell r="D47">
            <v>60</v>
          </cell>
          <cell r="E47">
            <v>0.66</v>
          </cell>
          <cell r="F47">
            <v>0.06</v>
          </cell>
          <cell r="G47">
            <v>2.1</v>
          </cell>
          <cell r="H47">
            <v>11.58</v>
          </cell>
        </row>
        <row r="48">
          <cell r="D48">
            <v>60</v>
          </cell>
          <cell r="E48">
            <v>0.6</v>
          </cell>
          <cell r="F48">
            <v>1.83</v>
          </cell>
          <cell r="G48">
            <v>2.13</v>
          </cell>
          <cell r="H48">
            <v>27</v>
          </cell>
        </row>
        <row r="49">
          <cell r="D49" t="str">
            <v>200 /10</v>
          </cell>
          <cell r="E49">
            <v>1.4669999999999999</v>
          </cell>
          <cell r="F49">
            <v>4.0860000000000003</v>
          </cell>
          <cell r="G49">
            <v>8.7810000000000006</v>
          </cell>
          <cell r="H49">
            <v>77.765999999999991</v>
          </cell>
        </row>
        <row r="52">
          <cell r="D52">
            <v>90</v>
          </cell>
          <cell r="E52">
            <v>6.8</v>
          </cell>
          <cell r="F52">
            <v>12.32</v>
          </cell>
          <cell r="G52">
            <v>7.76</v>
          </cell>
          <cell r="H52">
            <v>169.12</v>
          </cell>
        </row>
        <row r="53">
          <cell r="D53">
            <v>150</v>
          </cell>
          <cell r="E53">
            <v>8.58</v>
          </cell>
          <cell r="F53">
            <v>5.79</v>
          </cell>
          <cell r="G53">
            <v>38.520000000000003</v>
          </cell>
          <cell r="H53">
            <v>240.51</v>
          </cell>
        </row>
        <row r="54">
          <cell r="D54">
            <v>200</v>
          </cell>
          <cell r="E54">
            <v>0.16</v>
          </cell>
          <cell r="F54">
            <v>0.16</v>
          </cell>
          <cell r="G54">
            <v>19.88</v>
          </cell>
          <cell r="H54">
            <v>81.599999999999994</v>
          </cell>
        </row>
        <row r="55">
          <cell r="D55">
            <v>30</v>
          </cell>
          <cell r="E55">
            <v>2.2999999999999998</v>
          </cell>
          <cell r="F55">
            <v>0.20000000000000004</v>
          </cell>
          <cell r="G55">
            <v>14.8</v>
          </cell>
          <cell r="H55">
            <v>70.2</v>
          </cell>
        </row>
        <row r="56">
          <cell r="D56">
            <v>40</v>
          </cell>
          <cell r="E56">
            <v>2.6</v>
          </cell>
          <cell r="F56">
            <v>0.5</v>
          </cell>
          <cell r="G56">
            <v>15.8</v>
          </cell>
          <cell r="H56">
            <v>78.099999999999994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71" t="s">
        <v>187</v>
      </c>
      <c r="D1" s="72"/>
      <c r="E1" s="72"/>
      <c r="F1" s="13" t="s">
        <v>16</v>
      </c>
      <c r="G1" s="2" t="s">
        <v>17</v>
      </c>
      <c r="H1" s="73" t="s">
        <v>186</v>
      </c>
      <c r="I1" s="73"/>
      <c r="J1" s="73"/>
      <c r="K1" s="73"/>
    </row>
    <row r="2" spans="1:11" ht="18" x14ac:dyDescent="0.2">
      <c r="A2" s="36" t="s">
        <v>6</v>
      </c>
      <c r="C2" s="2"/>
      <c r="G2" s="2" t="s">
        <v>18</v>
      </c>
      <c r="H2" s="73"/>
      <c r="I2" s="73"/>
      <c r="J2" s="73"/>
      <c r="K2" s="7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74">
        <v>45300</v>
      </c>
      <c r="I3" s="75"/>
      <c r="J3" s="75"/>
      <c r="K3" s="7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31.5" x14ac:dyDescent="0.25">
      <c r="A6" s="21">
        <v>1</v>
      </c>
      <c r="B6" s="22">
        <v>1</v>
      </c>
      <c r="C6" s="23" t="s">
        <v>20</v>
      </c>
      <c r="D6" s="5" t="s">
        <v>21</v>
      </c>
      <c r="E6" s="48" t="s">
        <v>35</v>
      </c>
      <c r="F6" s="49">
        <v>150</v>
      </c>
      <c r="G6" s="50">
        <v>7.95</v>
      </c>
      <c r="H6" s="50">
        <v>8.6999999999999993</v>
      </c>
      <c r="I6" s="50">
        <v>28.650000000000002</v>
      </c>
      <c r="J6" s="50">
        <v>224.70000000000005</v>
      </c>
      <c r="K6" s="51" t="s">
        <v>36</v>
      </c>
    </row>
    <row r="7" spans="1:11" ht="15.75" x14ac:dyDescent="0.25">
      <c r="A7" s="24"/>
      <c r="B7" s="16"/>
      <c r="C7" s="11"/>
      <c r="D7" s="6"/>
      <c r="E7" s="48" t="s">
        <v>37</v>
      </c>
      <c r="F7" s="49">
        <v>100</v>
      </c>
      <c r="G7" s="50">
        <v>5.8</v>
      </c>
      <c r="H7" s="50">
        <v>5</v>
      </c>
      <c r="I7" s="50">
        <v>8</v>
      </c>
      <c r="J7" s="50">
        <v>100.2</v>
      </c>
      <c r="K7" s="51"/>
    </row>
    <row r="8" spans="1:11" ht="31.5" x14ac:dyDescent="0.25">
      <c r="A8" s="24"/>
      <c r="B8" s="16"/>
      <c r="C8" s="11"/>
      <c r="D8" s="7" t="s">
        <v>22</v>
      </c>
      <c r="E8" s="48" t="s">
        <v>38</v>
      </c>
      <c r="F8" s="49" t="s">
        <v>39</v>
      </c>
      <c r="G8" s="50">
        <v>0.08</v>
      </c>
      <c r="H8" s="50">
        <v>0.02</v>
      </c>
      <c r="I8" s="50">
        <v>15</v>
      </c>
      <c r="J8" s="50">
        <v>60.46</v>
      </c>
      <c r="K8" s="51" t="s">
        <v>40</v>
      </c>
    </row>
    <row r="9" spans="1:11" ht="15.75" x14ac:dyDescent="0.25">
      <c r="A9" s="24"/>
      <c r="B9" s="16"/>
      <c r="C9" s="11"/>
      <c r="D9" s="7" t="s">
        <v>23</v>
      </c>
      <c r="E9" s="48" t="s">
        <v>41</v>
      </c>
      <c r="F9" s="49">
        <v>60</v>
      </c>
      <c r="G9" s="50">
        <v>3.3</v>
      </c>
      <c r="H9" s="50">
        <v>3.9000000000000004</v>
      </c>
      <c r="I9" s="50">
        <v>20.939999999999998</v>
      </c>
      <c r="J9" s="50">
        <v>132.06</v>
      </c>
      <c r="K9" s="51"/>
    </row>
    <row r="10" spans="1:11" ht="15.75" x14ac:dyDescent="0.25">
      <c r="A10" s="24"/>
      <c r="B10" s="16"/>
      <c r="C10" s="11"/>
      <c r="D10" s="7" t="s">
        <v>24</v>
      </c>
      <c r="E10" s="48" t="s">
        <v>42</v>
      </c>
      <c r="F10" s="49">
        <v>150</v>
      </c>
      <c r="G10" s="50">
        <v>1.4</v>
      </c>
      <c r="H10" s="50">
        <v>0.20000000000000004</v>
      </c>
      <c r="I10" s="50">
        <v>14.299999999999999</v>
      </c>
      <c r="J10" s="50">
        <v>70.5</v>
      </c>
      <c r="K10" s="51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62">
        <v>675</v>
      </c>
      <c r="G13" s="63">
        <f>SUM(G6:G10)</f>
        <v>18.529999999999998</v>
      </c>
      <c r="H13" s="20">
        <f t="shared" ref="H13:J13" si="0">SUM(H6:H12)</f>
        <v>17.819999999999997</v>
      </c>
      <c r="I13" s="20">
        <f t="shared" si="0"/>
        <v>86.89</v>
      </c>
      <c r="J13" s="20">
        <f t="shared" si="0"/>
        <v>587.92000000000007</v>
      </c>
      <c r="K13" s="26"/>
    </row>
    <row r="14" spans="1:11" ht="15.7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43</v>
      </c>
      <c r="F14" s="49">
        <v>60</v>
      </c>
      <c r="G14" s="52">
        <v>0.48</v>
      </c>
      <c r="H14" s="52">
        <v>0.06</v>
      </c>
      <c r="I14" s="52">
        <v>1.5</v>
      </c>
      <c r="J14" s="52">
        <v>8.4600000000000009</v>
      </c>
      <c r="K14" s="51" t="s">
        <v>44</v>
      </c>
    </row>
    <row r="15" spans="1:11" ht="15.75" x14ac:dyDescent="0.25">
      <c r="A15" s="24"/>
      <c r="B15" s="16"/>
      <c r="C15" s="11"/>
      <c r="D15" s="7" t="s">
        <v>27</v>
      </c>
      <c r="E15" s="48" t="s">
        <v>45</v>
      </c>
      <c r="F15" s="49">
        <v>60</v>
      </c>
      <c r="G15" s="52">
        <v>0.48</v>
      </c>
      <c r="H15" s="52">
        <v>0.06</v>
      </c>
      <c r="I15" s="52">
        <v>1.02</v>
      </c>
      <c r="J15" s="52">
        <v>6.54</v>
      </c>
      <c r="K15" s="51" t="s">
        <v>46</v>
      </c>
    </row>
    <row r="16" spans="1:11" ht="15.75" x14ac:dyDescent="0.25">
      <c r="A16" s="24"/>
      <c r="B16" s="16"/>
      <c r="C16" s="11"/>
      <c r="D16" s="7" t="s">
        <v>28</v>
      </c>
      <c r="E16" s="48" t="s">
        <v>47</v>
      </c>
      <c r="F16" s="49"/>
      <c r="G16" s="51">
        <v>0.48</v>
      </c>
      <c r="H16" s="51">
        <v>0.06</v>
      </c>
      <c r="I16" s="51">
        <v>1.26</v>
      </c>
      <c r="J16" s="51">
        <v>7.5</v>
      </c>
      <c r="K16" s="51"/>
    </row>
    <row r="17" spans="1:11" ht="15.75" x14ac:dyDescent="0.25">
      <c r="A17" s="24"/>
      <c r="B17" s="16"/>
      <c r="C17" s="11"/>
      <c r="D17" s="7" t="s">
        <v>29</v>
      </c>
      <c r="E17" s="48" t="s">
        <v>48</v>
      </c>
      <c r="F17" s="49">
        <v>200</v>
      </c>
      <c r="G17" s="52">
        <v>1.6</v>
      </c>
      <c r="H17" s="52">
        <v>2.2000000000000002</v>
      </c>
      <c r="I17" s="52">
        <v>9.6</v>
      </c>
      <c r="J17" s="52">
        <v>64.599999999999994</v>
      </c>
      <c r="K17" s="51" t="s">
        <v>49</v>
      </c>
    </row>
    <row r="18" spans="1:11" ht="15.75" x14ac:dyDescent="0.25">
      <c r="A18" s="24"/>
      <c r="B18" s="16"/>
      <c r="C18" s="11"/>
      <c r="D18" s="7" t="s">
        <v>30</v>
      </c>
      <c r="E18" s="48" t="s">
        <v>50</v>
      </c>
      <c r="F18" s="49">
        <v>100</v>
      </c>
      <c r="G18" s="52">
        <v>6.9</v>
      </c>
      <c r="H18" s="52">
        <v>19.399999999999999</v>
      </c>
      <c r="I18" s="52">
        <v>17.3</v>
      </c>
      <c r="J18" s="52">
        <v>272</v>
      </c>
      <c r="K18" s="51" t="s">
        <v>51</v>
      </c>
    </row>
    <row r="19" spans="1:11" ht="15.75" x14ac:dyDescent="0.25">
      <c r="A19" s="24"/>
      <c r="B19" s="16"/>
      <c r="C19" s="11"/>
      <c r="D19" s="7" t="s">
        <v>31</v>
      </c>
      <c r="E19" s="48" t="s">
        <v>52</v>
      </c>
      <c r="F19" s="49">
        <v>150</v>
      </c>
      <c r="G19" s="52">
        <v>4.455000000000001</v>
      </c>
      <c r="H19" s="52">
        <v>4.05</v>
      </c>
      <c r="I19" s="52">
        <v>31.65</v>
      </c>
      <c r="J19" s="52">
        <v>180.87000000000003</v>
      </c>
      <c r="K19" s="51" t="s">
        <v>53</v>
      </c>
    </row>
    <row r="20" spans="1:11" ht="15.75" x14ac:dyDescent="0.25">
      <c r="A20" s="24"/>
      <c r="B20" s="16"/>
      <c r="C20" s="11"/>
      <c r="D20" s="7" t="s">
        <v>32</v>
      </c>
      <c r="E20" s="48" t="s">
        <v>54</v>
      </c>
      <c r="F20" s="49">
        <v>200</v>
      </c>
      <c r="G20" s="52">
        <v>0.28000000000000003</v>
      </c>
      <c r="H20" s="52">
        <v>0.1</v>
      </c>
      <c r="I20" s="52">
        <v>28.88</v>
      </c>
      <c r="J20" s="52">
        <v>117.54</v>
      </c>
      <c r="K20" s="51" t="s">
        <v>55</v>
      </c>
    </row>
    <row r="21" spans="1:11" ht="31.5" x14ac:dyDescent="0.25">
      <c r="A21" s="24"/>
      <c r="B21" s="16"/>
      <c r="C21" s="11"/>
      <c r="D21" s="6"/>
      <c r="E21" s="48" t="s">
        <v>56</v>
      </c>
      <c r="F21" s="49">
        <v>30</v>
      </c>
      <c r="G21" s="52">
        <v>2.2999999999999998</v>
      </c>
      <c r="H21" s="52">
        <v>0.20000000000000004</v>
      </c>
      <c r="I21" s="52">
        <v>14.8</v>
      </c>
      <c r="J21" s="52">
        <v>70.2</v>
      </c>
      <c r="K21" s="51" t="s">
        <v>57</v>
      </c>
    </row>
    <row r="22" spans="1:11" ht="31.5" x14ac:dyDescent="0.25">
      <c r="A22" s="24"/>
      <c r="B22" s="16"/>
      <c r="C22" s="11"/>
      <c r="D22" s="6"/>
      <c r="E22" s="48" t="s">
        <v>58</v>
      </c>
      <c r="F22" s="49">
        <v>40</v>
      </c>
      <c r="G22" s="52">
        <v>2.6</v>
      </c>
      <c r="H22" s="52">
        <v>0.5</v>
      </c>
      <c r="I22" s="52">
        <v>15.8</v>
      </c>
      <c r="J22" s="52">
        <v>79.2</v>
      </c>
      <c r="K22" s="51" t="s">
        <v>59</v>
      </c>
    </row>
    <row r="23" spans="1:11" ht="15.75" x14ac:dyDescent="0.25">
      <c r="A23" s="25"/>
      <c r="B23" s="18"/>
      <c r="C23" s="8"/>
      <c r="D23" s="19" t="s">
        <v>33</v>
      </c>
      <c r="E23" s="12"/>
      <c r="F23" s="20">
        <f>SUM(F14:F22)</f>
        <v>840</v>
      </c>
      <c r="G23" s="61">
        <f>SUM(G16:G22)</f>
        <v>18.615000000000002</v>
      </c>
      <c r="H23" s="61">
        <f>SUM(H16:H22)</f>
        <v>26.51</v>
      </c>
      <c r="I23" s="61">
        <f>SUM(I16:I22)</f>
        <v>119.28999999999999</v>
      </c>
      <c r="J23" s="61">
        <f>SUM(J16:J22)</f>
        <v>791.91000000000008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76" t="s">
        <v>4</v>
      </c>
      <c r="D24" s="77"/>
      <c r="E24" s="32"/>
      <c r="F24" s="64">
        <f>F13+F23</f>
        <v>1515</v>
      </c>
      <c r="G24" s="65">
        <f>G13+G23</f>
        <v>37.144999999999996</v>
      </c>
      <c r="H24" s="65">
        <f>H13+H23</f>
        <v>44.33</v>
      </c>
      <c r="I24" s="65">
        <f>I13+I23</f>
        <v>206.18</v>
      </c>
      <c r="J24" s="65">
        <f>J13+J23</f>
        <v>1379.8300000000002</v>
      </c>
      <c r="K24" s="33"/>
    </row>
    <row r="25" spans="1:11" ht="31.5" x14ac:dyDescent="0.25">
      <c r="A25" s="15">
        <v>1</v>
      </c>
      <c r="B25" s="16">
        <v>2</v>
      </c>
      <c r="C25" s="23" t="s">
        <v>20</v>
      </c>
      <c r="D25" s="5" t="s">
        <v>21</v>
      </c>
      <c r="E25" s="48" t="s">
        <v>60</v>
      </c>
      <c r="F25" s="49" t="s">
        <v>61</v>
      </c>
      <c r="G25" s="50">
        <v>6.1379999999999999</v>
      </c>
      <c r="H25" s="50">
        <v>8.1840000000000011</v>
      </c>
      <c r="I25" s="50">
        <v>26.784000000000002</v>
      </c>
      <c r="J25" s="50">
        <v>205.34400000000002</v>
      </c>
      <c r="K25" s="51" t="s">
        <v>62</v>
      </c>
    </row>
    <row r="26" spans="1:11" ht="15.75" x14ac:dyDescent="0.25">
      <c r="A26" s="15"/>
      <c r="B26" s="16"/>
      <c r="C26" s="11"/>
      <c r="D26" s="6"/>
      <c r="E26" s="48" t="s">
        <v>63</v>
      </c>
      <c r="F26" s="49">
        <v>120</v>
      </c>
      <c r="G26" s="50">
        <v>5.5</v>
      </c>
      <c r="H26" s="50">
        <v>5.3</v>
      </c>
      <c r="I26" s="50">
        <v>30</v>
      </c>
      <c r="J26" s="50">
        <v>189.7</v>
      </c>
      <c r="K26" s="51" t="s">
        <v>64</v>
      </c>
    </row>
    <row r="27" spans="1:11" ht="31.5" x14ac:dyDescent="0.25">
      <c r="A27" s="15"/>
      <c r="B27" s="16"/>
      <c r="C27" s="11"/>
      <c r="D27" s="7" t="s">
        <v>22</v>
      </c>
      <c r="E27" s="48" t="s">
        <v>65</v>
      </c>
      <c r="F27" s="49" t="s">
        <v>66</v>
      </c>
      <c r="G27" s="50">
        <v>8.0629999999999988</v>
      </c>
      <c r="H27" s="50">
        <v>7.6521739130434776</v>
      </c>
      <c r="I27" s="50">
        <v>28.369</v>
      </c>
      <c r="J27" s="50">
        <v>214.59756521739126</v>
      </c>
      <c r="K27" s="51" t="s">
        <v>67</v>
      </c>
    </row>
    <row r="28" spans="1:11" ht="15.75" x14ac:dyDescent="0.25">
      <c r="A28" s="15"/>
      <c r="B28" s="16"/>
      <c r="C28" s="11"/>
      <c r="D28" s="7" t="s">
        <v>23</v>
      </c>
      <c r="E28" s="48" t="s">
        <v>68</v>
      </c>
      <c r="F28" s="49"/>
      <c r="G28" s="53">
        <f>(G26+G27)/2</f>
        <v>6.7814999999999994</v>
      </c>
      <c r="H28" s="53">
        <f t="shared" ref="H28:J28" si="1">(H26+H27)/2</f>
        <v>6.4760869565217387</v>
      </c>
      <c r="I28" s="53">
        <f t="shared" si="1"/>
        <v>29.1845</v>
      </c>
      <c r="J28" s="53">
        <f t="shared" si="1"/>
        <v>202.14878260869563</v>
      </c>
      <c r="K28" s="51"/>
    </row>
    <row r="29" spans="1:11" ht="15.75" x14ac:dyDescent="0.25">
      <c r="A29" s="15"/>
      <c r="B29" s="16"/>
      <c r="C29" s="11"/>
      <c r="D29" s="7" t="s">
        <v>24</v>
      </c>
      <c r="E29" s="48" t="s">
        <v>69</v>
      </c>
      <c r="F29" s="49">
        <v>10</v>
      </c>
      <c r="G29" s="50">
        <v>0.25</v>
      </c>
      <c r="H29" s="50">
        <v>5.3</v>
      </c>
      <c r="I29" s="50">
        <v>1.89</v>
      </c>
      <c r="J29" s="50">
        <v>56</v>
      </c>
      <c r="K29" s="51"/>
    </row>
    <row r="30" spans="1:11" ht="15.75" x14ac:dyDescent="0.25">
      <c r="A30" s="15"/>
      <c r="B30" s="16"/>
      <c r="C30" s="11"/>
      <c r="D30" s="6"/>
      <c r="E30" s="48" t="s">
        <v>70</v>
      </c>
      <c r="F30" s="49">
        <v>30</v>
      </c>
      <c r="G30" s="50">
        <v>1.6</v>
      </c>
      <c r="H30" s="50">
        <v>0.05</v>
      </c>
      <c r="I30" s="50">
        <v>10.6</v>
      </c>
      <c r="J30" s="50">
        <v>54</v>
      </c>
      <c r="K30" s="51"/>
    </row>
    <row r="31" spans="1:11" ht="15.75" x14ac:dyDescent="0.25">
      <c r="A31" s="15"/>
      <c r="B31" s="16"/>
      <c r="C31" s="11"/>
      <c r="D31" s="6"/>
      <c r="E31" s="48" t="s">
        <v>38</v>
      </c>
      <c r="F31" s="49" t="s">
        <v>71</v>
      </c>
      <c r="G31" s="50">
        <v>0.08</v>
      </c>
      <c r="H31" s="50">
        <v>0.02</v>
      </c>
      <c r="I31" s="50">
        <v>15</v>
      </c>
      <c r="J31" s="50">
        <v>60.5</v>
      </c>
      <c r="K31" s="51"/>
    </row>
    <row r="32" spans="1:11" ht="15" x14ac:dyDescent="0.25">
      <c r="A32" s="17"/>
      <c r="B32" s="18"/>
      <c r="C32" s="8"/>
      <c r="D32" s="19" t="s">
        <v>33</v>
      </c>
      <c r="E32" s="9"/>
      <c r="F32" s="20">
        <v>640</v>
      </c>
      <c r="G32" s="63">
        <f>SUM(G25,G28,G29,G30,G31)</f>
        <v>14.849499999999999</v>
      </c>
      <c r="H32" s="63">
        <f>SUM(H25,H28,H29,H30,H31)</f>
        <v>20.030086956521739</v>
      </c>
      <c r="I32" s="63">
        <f>SUM(I25,I28,I29,I30,I31)</f>
        <v>83.458500000000001</v>
      </c>
      <c r="J32" s="63">
        <f>SUM(J26,J28,J29,J30,J31)</f>
        <v>562.34878260869561</v>
      </c>
      <c r="K32" s="26"/>
    </row>
    <row r="33" spans="1:11" ht="15.75" x14ac:dyDescent="0.25">
      <c r="A33" s="14">
        <f>A25</f>
        <v>1</v>
      </c>
      <c r="B33" s="14">
        <f>B25</f>
        <v>2</v>
      </c>
      <c r="C33" s="10" t="s">
        <v>25</v>
      </c>
      <c r="D33" s="7" t="s">
        <v>29</v>
      </c>
      <c r="E33" s="66" t="s">
        <v>92</v>
      </c>
      <c r="F33" s="67">
        <f>'[1]на выход'!D46</f>
        <v>60</v>
      </c>
      <c r="G33" s="68">
        <f>'[1]на выход'!E46</f>
        <v>0.54</v>
      </c>
      <c r="H33" s="68">
        <f>'[1]на выход'!F46</f>
        <v>3.6</v>
      </c>
      <c r="I33" s="68">
        <f>'[1]на выход'!G46</f>
        <v>2.16</v>
      </c>
      <c r="J33" s="68">
        <f>'[1]на выход'!H46</f>
        <v>42.42</v>
      </c>
      <c r="K33" s="69" t="s">
        <v>93</v>
      </c>
    </row>
    <row r="34" spans="1:11" ht="31.5" x14ac:dyDescent="0.25">
      <c r="A34" s="15"/>
      <c r="B34" s="16"/>
      <c r="C34" s="11"/>
      <c r="E34" s="66" t="s">
        <v>94</v>
      </c>
      <c r="F34" s="67">
        <f>'[1]на выход'!D47</f>
        <v>60</v>
      </c>
      <c r="G34" s="68">
        <f>'[1]на выход'!E47</f>
        <v>0.66</v>
      </c>
      <c r="H34" s="68">
        <f>'[1]на выход'!F47</f>
        <v>0.06</v>
      </c>
      <c r="I34" s="68">
        <f>'[1]на выход'!G47</f>
        <v>2.1</v>
      </c>
      <c r="J34" s="68">
        <f>'[1]на выход'!H47</f>
        <v>11.58</v>
      </c>
      <c r="K34" s="61" t="s">
        <v>95</v>
      </c>
    </row>
    <row r="35" spans="1:11" ht="15.75" x14ac:dyDescent="0.25">
      <c r="A35" s="15"/>
      <c r="B35" s="16"/>
      <c r="C35" s="11"/>
      <c r="E35" s="66" t="s">
        <v>68</v>
      </c>
      <c r="F35" s="67">
        <f>'[1]на выход'!D48</f>
        <v>60</v>
      </c>
      <c r="G35" s="68">
        <f>'[1]на выход'!E48</f>
        <v>0.6</v>
      </c>
      <c r="H35" s="68">
        <f>'[1]на выход'!F48</f>
        <v>1.83</v>
      </c>
      <c r="I35" s="68">
        <f>'[1]на выход'!G48</f>
        <v>2.13</v>
      </c>
      <c r="J35" s="68">
        <f>'[1]на выход'!H48</f>
        <v>27</v>
      </c>
      <c r="K35" s="61"/>
    </row>
    <row r="36" spans="1:11" ht="15.75" x14ac:dyDescent="0.25">
      <c r="A36" s="15"/>
      <c r="B36" s="16"/>
      <c r="C36" s="11"/>
      <c r="D36" s="7" t="s">
        <v>27</v>
      </c>
      <c r="E36" s="66" t="s">
        <v>96</v>
      </c>
      <c r="F36" s="67" t="str">
        <f>'[1]на выход'!D49</f>
        <v>200 /10</v>
      </c>
      <c r="G36" s="68">
        <f>'[1]на выход'!E49</f>
        <v>1.4669999999999999</v>
      </c>
      <c r="H36" s="68">
        <f>'[1]на выход'!F49</f>
        <v>4.0860000000000003</v>
      </c>
      <c r="I36" s="68">
        <f>'[1]на выход'!G49</f>
        <v>8.7810000000000006</v>
      </c>
      <c r="J36" s="68">
        <f>'[1]на выход'!H49</f>
        <v>77.765999999999991</v>
      </c>
      <c r="K36" s="61" t="s">
        <v>98</v>
      </c>
    </row>
    <row r="37" spans="1:11" ht="31.5" x14ac:dyDescent="0.25">
      <c r="A37" s="15"/>
      <c r="B37" s="16"/>
      <c r="C37" s="11"/>
      <c r="D37" s="2"/>
      <c r="E37" s="66" t="s">
        <v>99</v>
      </c>
      <c r="F37" s="67">
        <f>'[1]на выход'!D52</f>
        <v>90</v>
      </c>
      <c r="G37" s="68">
        <f>'[1]на выход'!E52</f>
        <v>6.8</v>
      </c>
      <c r="H37" s="68">
        <f>'[1]на выход'!F52</f>
        <v>12.32</v>
      </c>
      <c r="I37" s="68">
        <f>'[1]на выход'!G52</f>
        <v>7.76</v>
      </c>
      <c r="J37" s="68">
        <f>'[1]на выход'!H52</f>
        <v>169.12</v>
      </c>
      <c r="K37" s="61" t="s">
        <v>100</v>
      </c>
    </row>
    <row r="38" spans="1:11" ht="15.75" x14ac:dyDescent="0.25">
      <c r="A38" s="15"/>
      <c r="B38" s="16"/>
      <c r="C38" s="11"/>
      <c r="D38" s="7" t="s">
        <v>28</v>
      </c>
      <c r="E38" s="66" t="s">
        <v>101</v>
      </c>
      <c r="F38" s="67">
        <f>'[1]на выход'!D53</f>
        <v>150</v>
      </c>
      <c r="G38" s="68">
        <f>'[1]на выход'!E53</f>
        <v>8.58</v>
      </c>
      <c r="H38" s="68">
        <f>'[1]на выход'!F53</f>
        <v>5.79</v>
      </c>
      <c r="I38" s="68">
        <f>'[1]на выход'!G53</f>
        <v>38.520000000000003</v>
      </c>
      <c r="J38" s="68">
        <f>'[1]на выход'!H53</f>
        <v>240.51</v>
      </c>
      <c r="K38" s="61" t="s">
        <v>102</v>
      </c>
    </row>
    <row r="39" spans="1:11" ht="15.75" x14ac:dyDescent="0.25">
      <c r="A39" s="15"/>
      <c r="B39" s="16"/>
      <c r="C39" s="11"/>
      <c r="D39" s="70" t="s">
        <v>30</v>
      </c>
      <c r="E39" s="66" t="s">
        <v>103</v>
      </c>
      <c r="F39" s="67">
        <f>'[1]на выход'!D54</f>
        <v>200</v>
      </c>
      <c r="G39" s="68">
        <f>'[1]на выход'!E54</f>
        <v>0.16</v>
      </c>
      <c r="H39" s="68">
        <f>'[1]на выход'!F54</f>
        <v>0.16</v>
      </c>
      <c r="I39" s="68">
        <f>'[1]на выход'!G54</f>
        <v>19.88</v>
      </c>
      <c r="J39" s="68">
        <f>'[1]на выход'!H54</f>
        <v>81.599999999999994</v>
      </c>
      <c r="K39" s="61" t="s">
        <v>104</v>
      </c>
    </row>
    <row r="40" spans="1:11" ht="31.5" x14ac:dyDescent="0.25">
      <c r="A40" s="15"/>
      <c r="B40" s="16"/>
      <c r="C40" s="11"/>
      <c r="D40" s="70" t="s">
        <v>31</v>
      </c>
      <c r="E40" s="66" t="s">
        <v>56</v>
      </c>
      <c r="F40" s="67">
        <f>'[1]на выход'!D55</f>
        <v>30</v>
      </c>
      <c r="G40" s="68">
        <f>'[1]на выход'!E55</f>
        <v>2.2999999999999998</v>
      </c>
      <c r="H40" s="68">
        <f>'[1]на выход'!F55</f>
        <v>0.20000000000000004</v>
      </c>
      <c r="I40" s="68">
        <f>'[1]на выход'!G55</f>
        <v>14.8</v>
      </c>
      <c r="J40" s="68">
        <f>'[1]на выход'!H55</f>
        <v>70.2</v>
      </c>
      <c r="K40" s="61" t="s">
        <v>57</v>
      </c>
    </row>
    <row r="41" spans="1:11" ht="31.5" x14ac:dyDescent="0.25">
      <c r="A41" s="15"/>
      <c r="B41" s="16"/>
      <c r="C41" s="11"/>
      <c r="D41" s="7" t="s">
        <v>32</v>
      </c>
      <c r="E41" s="66" t="s">
        <v>58</v>
      </c>
      <c r="F41" s="67">
        <f>'[1]на выход'!D56</f>
        <v>40</v>
      </c>
      <c r="G41" s="68">
        <f>'[1]на выход'!E56</f>
        <v>2.6</v>
      </c>
      <c r="H41" s="68">
        <f>'[1]на выход'!F56</f>
        <v>0.5</v>
      </c>
      <c r="I41" s="68">
        <f>'[1]на выход'!G56</f>
        <v>15.8</v>
      </c>
      <c r="J41" s="68">
        <f>'[1]на выход'!H56</f>
        <v>78.099999999999994</v>
      </c>
      <c r="K41" s="61" t="s">
        <v>59</v>
      </c>
    </row>
    <row r="42" spans="1:11" ht="15" x14ac:dyDescent="0.25">
      <c r="A42" s="17"/>
      <c r="B42" s="18"/>
      <c r="C42" s="8"/>
      <c r="D42" s="19" t="s">
        <v>33</v>
      </c>
      <c r="E42" s="12"/>
      <c r="F42" s="62">
        <v>780</v>
      </c>
      <c r="G42" s="63">
        <f>SUM(G35,G36,G37,G38,G39,G40,G41)</f>
        <v>22.507000000000001</v>
      </c>
      <c r="H42" s="63">
        <f>SUM(H35,H36,H37,H38,H39,H40,H41)</f>
        <v>24.885999999999999</v>
      </c>
      <c r="I42" s="63">
        <f>SUM(I35,I36,I37,I38,I39,I40,I41)</f>
        <v>107.67099999999999</v>
      </c>
      <c r="J42" s="63">
        <f>SUM(J35,J36,J37,J38,J39,J40,J41)</f>
        <v>744.29600000000005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76" t="s">
        <v>4</v>
      </c>
      <c r="D43" s="77"/>
      <c r="E43" s="32"/>
      <c r="F43" s="64">
        <f>F32+F42</f>
        <v>1420</v>
      </c>
      <c r="G43" s="33">
        <f>G32+G42</f>
        <v>37.356499999999997</v>
      </c>
      <c r="H43" s="33">
        <f>H32+H42</f>
        <v>44.916086956521738</v>
      </c>
      <c r="I43" s="33">
        <f>I32+I42</f>
        <v>191.12950000000001</v>
      </c>
      <c r="J43" s="33">
        <f>J32+J42</f>
        <v>1306.6447826086956</v>
      </c>
      <c r="K43" s="33"/>
    </row>
    <row r="44" spans="1:11" ht="31.5" x14ac:dyDescent="0.25">
      <c r="A44" s="21">
        <v>1</v>
      </c>
      <c r="B44" s="22">
        <v>3</v>
      </c>
      <c r="C44" s="23" t="s">
        <v>20</v>
      </c>
      <c r="D44" s="5" t="s">
        <v>21</v>
      </c>
      <c r="E44" s="48" t="s">
        <v>72</v>
      </c>
      <c r="F44" s="49">
        <v>100</v>
      </c>
      <c r="G44" s="52">
        <v>13.651499999999999</v>
      </c>
      <c r="H44" s="52">
        <v>9.8989999999999991</v>
      </c>
      <c r="I44" s="52">
        <v>2.8879999999999999</v>
      </c>
      <c r="J44" s="52">
        <v>155.249</v>
      </c>
      <c r="K44" s="51" t="s">
        <v>73</v>
      </c>
    </row>
    <row r="45" spans="1:11" ht="15.75" x14ac:dyDescent="0.25">
      <c r="A45" s="24"/>
      <c r="B45" s="16"/>
      <c r="C45" s="11"/>
      <c r="D45" s="6"/>
      <c r="E45" s="48" t="s">
        <v>43</v>
      </c>
      <c r="F45" s="49">
        <v>60</v>
      </c>
      <c r="G45" s="52">
        <v>0.48</v>
      </c>
      <c r="H45" s="52">
        <v>0.06</v>
      </c>
      <c r="I45" s="52">
        <v>1.5</v>
      </c>
      <c r="J45" s="52">
        <v>8.4600000000000009</v>
      </c>
      <c r="K45" s="51" t="s">
        <v>44</v>
      </c>
    </row>
    <row r="46" spans="1:11" ht="15.75" x14ac:dyDescent="0.25">
      <c r="A46" s="24"/>
      <c r="B46" s="16"/>
      <c r="C46" s="11"/>
      <c r="D46" s="2"/>
      <c r="E46" s="48" t="s">
        <v>74</v>
      </c>
      <c r="F46" s="49">
        <v>60</v>
      </c>
      <c r="G46" s="52">
        <v>1.02</v>
      </c>
      <c r="H46" s="52">
        <v>1.8</v>
      </c>
      <c r="I46" s="52">
        <v>3.6</v>
      </c>
      <c r="J46" s="52">
        <v>34.68</v>
      </c>
      <c r="K46" s="51" t="s">
        <v>46</v>
      </c>
    </row>
    <row r="47" spans="1:11" ht="15.75" x14ac:dyDescent="0.25">
      <c r="A47" s="24"/>
      <c r="B47" s="16"/>
      <c r="C47" s="11"/>
      <c r="D47" s="2"/>
      <c r="E47" s="48" t="s">
        <v>68</v>
      </c>
      <c r="F47" s="49"/>
      <c r="G47" s="51">
        <v>0.75</v>
      </c>
      <c r="H47" s="51">
        <v>0.93</v>
      </c>
      <c r="I47" s="51">
        <v>2.5499999999999998</v>
      </c>
      <c r="J47" s="51">
        <v>21.57</v>
      </c>
      <c r="K47" s="51"/>
    </row>
    <row r="48" spans="1:11" ht="31.5" x14ac:dyDescent="0.25">
      <c r="A48" s="24"/>
      <c r="B48" s="16"/>
      <c r="C48" s="11"/>
      <c r="D48" s="7" t="s">
        <v>23</v>
      </c>
      <c r="E48" s="48" t="s">
        <v>56</v>
      </c>
      <c r="F48" s="49">
        <v>30</v>
      </c>
      <c r="G48" s="52">
        <v>2.2999999999999998</v>
      </c>
      <c r="H48" s="52">
        <v>0.20000000000000004</v>
      </c>
      <c r="I48" s="52">
        <v>14.8</v>
      </c>
      <c r="J48" s="52">
        <v>70.2</v>
      </c>
      <c r="K48" s="51" t="s">
        <v>57</v>
      </c>
    </row>
    <row r="49" spans="1:11" ht="15.75" x14ac:dyDescent="0.25">
      <c r="A49" s="24"/>
      <c r="B49" s="16"/>
      <c r="C49" s="11"/>
      <c r="D49" s="6"/>
      <c r="E49" s="48" t="s">
        <v>75</v>
      </c>
      <c r="F49" s="49">
        <v>100</v>
      </c>
      <c r="G49" s="52">
        <v>4</v>
      </c>
      <c r="H49" s="52">
        <v>4.7</v>
      </c>
      <c r="I49" s="52">
        <v>27.8</v>
      </c>
      <c r="J49" s="52">
        <v>169.5</v>
      </c>
      <c r="K49" s="51"/>
    </row>
    <row r="50" spans="1:11" ht="31.5" x14ac:dyDescent="0.25">
      <c r="A50" s="24"/>
      <c r="B50" s="16"/>
      <c r="C50" s="11"/>
      <c r="D50" s="7" t="s">
        <v>22</v>
      </c>
      <c r="E50" s="48" t="s">
        <v>76</v>
      </c>
      <c r="F50" s="49" t="s">
        <v>77</v>
      </c>
      <c r="G50" s="52">
        <v>0.14000000000000001</v>
      </c>
      <c r="H50" s="52">
        <v>0.02</v>
      </c>
      <c r="I50" s="52">
        <v>15.2</v>
      </c>
      <c r="J50" s="52">
        <v>61.54</v>
      </c>
      <c r="K50" s="51" t="s">
        <v>78</v>
      </c>
    </row>
    <row r="51" spans="1:11" ht="15" x14ac:dyDescent="0.25">
      <c r="A51" s="25"/>
      <c r="B51" s="18"/>
      <c r="C51" s="8"/>
      <c r="D51" s="19" t="s">
        <v>33</v>
      </c>
      <c r="E51" s="9"/>
      <c r="F51" s="20">
        <v>572</v>
      </c>
      <c r="G51" s="63">
        <f>SUM(G44,G47,G48,G49,G50)</f>
        <v>20.8415</v>
      </c>
      <c r="H51" s="63">
        <f>SUM(H44,H47,H48,H49,H50)</f>
        <v>15.748999999999999</v>
      </c>
      <c r="I51" s="63">
        <f>SUM(I44,I47,I48,I49,I50)</f>
        <v>63.238</v>
      </c>
      <c r="J51" s="63">
        <f>SUM(J44,J47,J48,J49,J50)</f>
        <v>478.05900000000003</v>
      </c>
      <c r="K51" s="26"/>
    </row>
    <row r="52" spans="1:11" ht="15.7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 t="s">
        <v>79</v>
      </c>
      <c r="F52" s="49">
        <v>60</v>
      </c>
      <c r="G52" s="52">
        <v>2.82</v>
      </c>
      <c r="H52" s="52">
        <v>5.7</v>
      </c>
      <c r="I52" s="52">
        <v>4.2780000000000005</v>
      </c>
      <c r="J52" s="52">
        <v>79.680000000000007</v>
      </c>
      <c r="K52" s="51" t="s">
        <v>80</v>
      </c>
    </row>
    <row r="53" spans="1:11" ht="15.75" x14ac:dyDescent="0.25">
      <c r="A53" s="24"/>
      <c r="B53" s="16"/>
      <c r="C53" s="11"/>
      <c r="D53" s="7" t="s">
        <v>27</v>
      </c>
      <c r="E53" s="48" t="s">
        <v>81</v>
      </c>
      <c r="F53" s="49" t="s">
        <v>39</v>
      </c>
      <c r="G53" s="52">
        <v>4.7300000000000004</v>
      </c>
      <c r="H53" s="52">
        <v>4.5149999999999997</v>
      </c>
      <c r="I53" s="52">
        <v>14.19</v>
      </c>
      <c r="J53" s="52">
        <v>127.495</v>
      </c>
      <c r="K53" s="51" t="s">
        <v>82</v>
      </c>
    </row>
    <row r="54" spans="1:11" ht="31.5" x14ac:dyDescent="0.25">
      <c r="A54" s="24"/>
      <c r="B54" s="16"/>
      <c r="C54" s="11"/>
      <c r="D54" s="7" t="s">
        <v>28</v>
      </c>
      <c r="E54" s="48" t="s">
        <v>83</v>
      </c>
      <c r="F54" s="49" t="s">
        <v>84</v>
      </c>
      <c r="G54" s="52">
        <v>12.24</v>
      </c>
      <c r="H54" s="52">
        <v>7.44</v>
      </c>
      <c r="I54" s="52">
        <v>2.76</v>
      </c>
      <c r="J54" s="52">
        <v>126.96</v>
      </c>
      <c r="K54" s="51" t="s">
        <v>85</v>
      </c>
    </row>
    <row r="55" spans="1:11" ht="15.75" x14ac:dyDescent="0.25">
      <c r="A55" s="24"/>
      <c r="B55" s="16"/>
      <c r="C55" s="11"/>
      <c r="D55" s="7" t="s">
        <v>29</v>
      </c>
      <c r="E55" s="48" t="s">
        <v>86</v>
      </c>
      <c r="F55" s="49">
        <v>150</v>
      </c>
      <c r="G55" s="52">
        <v>3.06</v>
      </c>
      <c r="H55" s="52">
        <v>4.8</v>
      </c>
      <c r="I55" s="52">
        <v>15.9</v>
      </c>
      <c r="J55" s="52">
        <v>119.04</v>
      </c>
      <c r="K55" s="51" t="s">
        <v>87</v>
      </c>
    </row>
    <row r="56" spans="1:11" ht="15.75" x14ac:dyDescent="0.25">
      <c r="A56" s="24"/>
      <c r="B56" s="16"/>
      <c r="C56" s="11"/>
      <c r="D56" s="7" t="s">
        <v>30</v>
      </c>
      <c r="E56" s="48" t="s">
        <v>88</v>
      </c>
      <c r="F56" s="49">
        <v>150</v>
      </c>
      <c r="G56" s="52">
        <v>2.6850000000000001</v>
      </c>
      <c r="H56" s="52">
        <v>15.494999999999999</v>
      </c>
      <c r="I56" s="52">
        <v>15.45</v>
      </c>
      <c r="J56" s="52">
        <v>231.61500000000001</v>
      </c>
      <c r="K56" s="51" t="s">
        <v>89</v>
      </c>
    </row>
    <row r="57" spans="1:11" ht="15.75" x14ac:dyDescent="0.25">
      <c r="A57" s="24"/>
      <c r="B57" s="16"/>
      <c r="C57" s="11"/>
      <c r="D57" s="7" t="s">
        <v>31</v>
      </c>
      <c r="E57" s="48" t="s">
        <v>90</v>
      </c>
      <c r="F57" s="49">
        <v>200</v>
      </c>
      <c r="G57" s="52">
        <v>0.66</v>
      </c>
      <c r="H57" s="52">
        <v>0.1</v>
      </c>
      <c r="I57" s="52">
        <v>28.02</v>
      </c>
      <c r="J57" s="52">
        <v>109.48</v>
      </c>
      <c r="K57" s="51" t="s">
        <v>91</v>
      </c>
    </row>
    <row r="58" spans="1:11" ht="15.75" x14ac:dyDescent="0.25">
      <c r="A58" s="24"/>
      <c r="B58" s="16"/>
      <c r="C58" s="11"/>
      <c r="D58" s="7" t="s">
        <v>32</v>
      </c>
      <c r="E58" s="48" t="s">
        <v>42</v>
      </c>
      <c r="F58" s="49">
        <v>150</v>
      </c>
      <c r="G58" s="52">
        <v>0.6</v>
      </c>
      <c r="H58" s="52">
        <v>0.6</v>
      </c>
      <c r="I58" s="52">
        <v>14.699999999999998</v>
      </c>
      <c r="J58" s="52">
        <v>66.599999999999994</v>
      </c>
      <c r="K58" s="51"/>
    </row>
    <row r="59" spans="1:11" ht="31.5" x14ac:dyDescent="0.25">
      <c r="A59" s="24"/>
      <c r="B59" s="16"/>
      <c r="C59" s="11"/>
      <c r="D59" s="6"/>
      <c r="E59" s="48" t="s">
        <v>56</v>
      </c>
      <c r="F59" s="49">
        <v>30</v>
      </c>
      <c r="G59" s="52">
        <v>2.2999999999999998</v>
      </c>
      <c r="H59" s="52">
        <v>0.20000000000000004</v>
      </c>
      <c r="I59" s="52">
        <v>14.8</v>
      </c>
      <c r="J59" s="52">
        <v>70.2</v>
      </c>
      <c r="K59" s="51" t="s">
        <v>57</v>
      </c>
    </row>
    <row r="60" spans="1:11" ht="31.5" x14ac:dyDescent="0.25">
      <c r="A60" s="24"/>
      <c r="B60" s="16"/>
      <c r="C60" s="11"/>
      <c r="D60" s="6"/>
      <c r="E60" s="48" t="s">
        <v>58</v>
      </c>
      <c r="F60" s="49">
        <v>40</v>
      </c>
      <c r="G60" s="52">
        <v>2.6</v>
      </c>
      <c r="H60" s="52">
        <v>0.5</v>
      </c>
      <c r="I60" s="52">
        <v>15.8</v>
      </c>
      <c r="J60" s="52">
        <v>78.099999999999994</v>
      </c>
      <c r="K60" s="51" t="s">
        <v>59</v>
      </c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780</v>
      </c>
      <c r="G61" s="20">
        <f t="shared" ref="G61" si="2">SUM(G52:G60)</f>
        <v>31.695</v>
      </c>
      <c r="H61" s="20">
        <f t="shared" ref="H61" si="3">SUM(H52:H60)</f>
        <v>39.350000000000009</v>
      </c>
      <c r="I61" s="20">
        <f t="shared" ref="I61" si="4">SUM(I52:I60)</f>
        <v>125.898</v>
      </c>
      <c r="J61" s="20">
        <f t="shared" ref="J61" si="5">SUM(J52:J60)</f>
        <v>1009.1700000000001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76" t="s">
        <v>4</v>
      </c>
      <c r="D62" s="77"/>
      <c r="E62" s="32"/>
      <c r="F62" s="33">
        <f>F51+F61</f>
        <v>1352</v>
      </c>
      <c r="G62" s="33">
        <f t="shared" ref="G62" si="6">G51+G61</f>
        <v>52.536500000000004</v>
      </c>
      <c r="H62" s="33">
        <f t="shared" ref="H62" si="7">H51+H61</f>
        <v>55.099000000000004</v>
      </c>
      <c r="I62" s="33">
        <f t="shared" ref="I62" si="8">I51+I61</f>
        <v>189.136</v>
      </c>
      <c r="J62" s="33">
        <f t="shared" ref="J62" si="9">J51+J61</f>
        <v>1487.229</v>
      </c>
      <c r="K62" s="33"/>
    </row>
    <row r="63" spans="1:11" ht="31.5" x14ac:dyDescent="0.25">
      <c r="A63" s="21">
        <v>1</v>
      </c>
      <c r="B63" s="22">
        <v>4</v>
      </c>
      <c r="C63" s="23" t="s">
        <v>20</v>
      </c>
      <c r="D63" s="5" t="s">
        <v>21</v>
      </c>
      <c r="E63" s="48" t="s">
        <v>105</v>
      </c>
      <c r="F63" s="49" t="s">
        <v>61</v>
      </c>
      <c r="G63" s="52">
        <v>6.2</v>
      </c>
      <c r="H63" s="52">
        <v>9.61</v>
      </c>
      <c r="I63" s="52">
        <v>22.164999999999999</v>
      </c>
      <c r="J63" s="52">
        <v>199.95</v>
      </c>
      <c r="K63" s="51" t="s">
        <v>106</v>
      </c>
    </row>
    <row r="64" spans="1:11" ht="15.75" x14ac:dyDescent="0.25">
      <c r="A64" s="24"/>
      <c r="B64" s="16"/>
      <c r="C64" s="11"/>
      <c r="D64" s="6"/>
      <c r="E64" s="48" t="s">
        <v>70</v>
      </c>
      <c r="F64" s="49">
        <v>30</v>
      </c>
      <c r="G64" s="52">
        <v>2.4</v>
      </c>
      <c r="H64" s="52">
        <v>7.4999999999999997E-2</v>
      </c>
      <c r="I64" s="52">
        <v>15.9</v>
      </c>
      <c r="J64" s="52">
        <v>73.875</v>
      </c>
      <c r="K64" s="51" t="s">
        <v>107</v>
      </c>
    </row>
    <row r="65" spans="1:11" ht="15.75" x14ac:dyDescent="0.25">
      <c r="A65" s="24"/>
      <c r="B65" s="16"/>
      <c r="C65" s="11"/>
      <c r="D65" s="7" t="s">
        <v>22</v>
      </c>
      <c r="E65" s="48" t="s">
        <v>108</v>
      </c>
      <c r="F65" s="49">
        <v>20</v>
      </c>
      <c r="G65" s="52">
        <v>4.6399999999999997</v>
      </c>
      <c r="H65" s="52">
        <v>5.9</v>
      </c>
      <c r="I65" s="52">
        <v>0</v>
      </c>
      <c r="J65" s="52">
        <v>71.66</v>
      </c>
      <c r="K65" s="51" t="s">
        <v>109</v>
      </c>
    </row>
    <row r="66" spans="1:11" ht="15.75" x14ac:dyDescent="0.25">
      <c r="A66" s="24"/>
      <c r="B66" s="16"/>
      <c r="C66" s="11"/>
      <c r="D66" s="7" t="s">
        <v>23</v>
      </c>
      <c r="E66" s="48" t="s">
        <v>42</v>
      </c>
      <c r="F66" s="49">
        <v>150</v>
      </c>
      <c r="G66" s="52">
        <v>1.3999999999999997</v>
      </c>
      <c r="H66" s="52">
        <v>0.20000000000000004</v>
      </c>
      <c r="I66" s="52">
        <v>14.3</v>
      </c>
      <c r="J66" s="52">
        <v>64.599999999999994</v>
      </c>
      <c r="K66" s="51"/>
    </row>
    <row r="67" spans="1:11" ht="15.75" x14ac:dyDescent="0.25">
      <c r="A67" s="24"/>
      <c r="B67" s="16"/>
      <c r="C67" s="11"/>
      <c r="D67" s="7" t="s">
        <v>24</v>
      </c>
      <c r="E67" s="48" t="s">
        <v>110</v>
      </c>
      <c r="F67" s="49">
        <v>200</v>
      </c>
      <c r="G67" s="52">
        <v>4.08</v>
      </c>
      <c r="H67" s="52">
        <v>3.54</v>
      </c>
      <c r="I67" s="52">
        <v>17.579999999999998</v>
      </c>
      <c r="J67" s="52">
        <v>118.5</v>
      </c>
      <c r="K67" s="51" t="s">
        <v>111</v>
      </c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400</v>
      </c>
      <c r="G70" s="20">
        <f t="shared" ref="G70" si="10">SUM(G63:G69)</f>
        <v>18.72</v>
      </c>
      <c r="H70" s="20">
        <f t="shared" ref="H70" si="11">SUM(H63:H69)</f>
        <v>19.324999999999999</v>
      </c>
      <c r="I70" s="20">
        <f t="shared" ref="I70" si="12">SUM(I63:I69)</f>
        <v>69.944999999999993</v>
      </c>
      <c r="J70" s="20">
        <f t="shared" ref="J70" si="13">SUM(J63:J69)</f>
        <v>528.58500000000004</v>
      </c>
      <c r="K70" s="26"/>
    </row>
    <row r="71" spans="1:11" ht="15.7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 t="s">
        <v>112</v>
      </c>
      <c r="F71" s="49">
        <v>60</v>
      </c>
      <c r="G71" s="52">
        <v>1.3740000000000001</v>
      </c>
      <c r="H71" s="52">
        <v>0.73199999999999998</v>
      </c>
      <c r="I71" s="52">
        <v>8.6039999999999992</v>
      </c>
      <c r="J71" s="52">
        <v>40.200000000000003</v>
      </c>
      <c r="K71" s="51" t="s">
        <v>113</v>
      </c>
    </row>
    <row r="72" spans="1:11" ht="31.5" x14ac:dyDescent="0.25">
      <c r="A72" s="24"/>
      <c r="B72" s="16"/>
      <c r="C72" s="11"/>
      <c r="D72" s="7" t="s">
        <v>27</v>
      </c>
      <c r="E72" s="48" t="s">
        <v>114</v>
      </c>
      <c r="F72" s="49" t="s">
        <v>115</v>
      </c>
      <c r="G72" s="52">
        <v>1.4249999999999998</v>
      </c>
      <c r="H72" s="52">
        <v>4.1500000000000004</v>
      </c>
      <c r="I72" s="52">
        <v>6.4349999999999996</v>
      </c>
      <c r="J72" s="52">
        <v>68.790000000000006</v>
      </c>
      <c r="K72" s="51" t="s">
        <v>116</v>
      </c>
    </row>
    <row r="73" spans="1:11" ht="31.5" x14ac:dyDescent="0.25">
      <c r="A73" s="24"/>
      <c r="B73" s="16"/>
      <c r="C73" s="11"/>
      <c r="D73" s="7" t="s">
        <v>28</v>
      </c>
      <c r="E73" s="48" t="s">
        <v>117</v>
      </c>
      <c r="F73" s="49" t="s">
        <v>118</v>
      </c>
      <c r="G73" s="52">
        <v>17.939999999999994</v>
      </c>
      <c r="H73" s="52">
        <v>17.45</v>
      </c>
      <c r="I73" s="52">
        <v>24.349999999999994</v>
      </c>
      <c r="J73" s="52">
        <v>326.20999999999992</v>
      </c>
      <c r="K73" s="51" t="s">
        <v>119</v>
      </c>
    </row>
    <row r="74" spans="1:11" ht="15.75" x14ac:dyDescent="0.25">
      <c r="A74" s="24"/>
      <c r="B74" s="16"/>
      <c r="C74" s="11"/>
      <c r="D74" s="7" t="s">
        <v>29</v>
      </c>
      <c r="E74" s="48" t="s">
        <v>120</v>
      </c>
      <c r="F74" s="49">
        <v>90</v>
      </c>
      <c r="G74" s="52">
        <v>12.39</v>
      </c>
      <c r="H74" s="52">
        <v>12.95</v>
      </c>
      <c r="I74" s="52">
        <v>2.4500000000000002</v>
      </c>
      <c r="J74" s="52">
        <v>175.91</v>
      </c>
      <c r="K74" s="51"/>
    </row>
    <row r="75" spans="1:11" ht="15.75" x14ac:dyDescent="0.25">
      <c r="A75" s="24"/>
      <c r="B75" s="16"/>
      <c r="C75" s="11"/>
      <c r="D75" s="7" t="s">
        <v>30</v>
      </c>
      <c r="E75" s="48" t="s">
        <v>121</v>
      </c>
      <c r="F75" s="49">
        <v>150</v>
      </c>
      <c r="G75" s="52">
        <v>5.55</v>
      </c>
      <c r="H75" s="52">
        <v>4.5</v>
      </c>
      <c r="I75" s="52">
        <v>21.9</v>
      </c>
      <c r="J75" s="52">
        <v>150.29999999999998</v>
      </c>
      <c r="K75" s="51"/>
    </row>
    <row r="76" spans="1:11" ht="15.75" x14ac:dyDescent="0.25">
      <c r="A76" s="24"/>
      <c r="B76" s="16"/>
      <c r="C76" s="11"/>
      <c r="D76" s="7" t="s">
        <v>31</v>
      </c>
      <c r="E76" s="48" t="s">
        <v>54</v>
      </c>
      <c r="F76" s="49">
        <v>200</v>
      </c>
      <c r="G76" s="52">
        <v>0.28000000000000003</v>
      </c>
      <c r="H76" s="52">
        <v>0.1</v>
      </c>
      <c r="I76" s="52">
        <v>28.88</v>
      </c>
      <c r="J76" s="52">
        <v>117.54</v>
      </c>
      <c r="K76" s="51" t="s">
        <v>55</v>
      </c>
    </row>
    <row r="77" spans="1:11" ht="31.5" x14ac:dyDescent="0.25">
      <c r="A77" s="24"/>
      <c r="B77" s="16"/>
      <c r="C77" s="11"/>
      <c r="D77" s="7" t="s">
        <v>32</v>
      </c>
      <c r="E77" s="48" t="s">
        <v>56</v>
      </c>
      <c r="F77" s="49">
        <v>30</v>
      </c>
      <c r="G77" s="52">
        <v>2.2999999999999998</v>
      </c>
      <c r="H77" s="52">
        <v>0.20000000000000004</v>
      </c>
      <c r="I77" s="52">
        <v>14.8</v>
      </c>
      <c r="J77" s="52">
        <v>70.2</v>
      </c>
      <c r="K77" s="51" t="s">
        <v>57</v>
      </c>
    </row>
    <row r="78" spans="1:11" ht="31.5" x14ac:dyDescent="0.25">
      <c r="A78" s="24"/>
      <c r="B78" s="16"/>
      <c r="C78" s="11"/>
      <c r="D78" s="6"/>
      <c r="E78" s="48" t="s">
        <v>58</v>
      </c>
      <c r="F78" s="49">
        <v>40</v>
      </c>
      <c r="G78" s="52">
        <v>2.6</v>
      </c>
      <c r="H78" s="52">
        <v>0.5</v>
      </c>
      <c r="I78" s="52">
        <v>15.8</v>
      </c>
      <c r="J78" s="52">
        <v>78.099999999999994</v>
      </c>
      <c r="K78" s="51" t="s">
        <v>59</v>
      </c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570</v>
      </c>
      <c r="G80" s="20">
        <f t="shared" ref="G80" si="14">SUM(G71:G79)</f>
        <v>43.858999999999988</v>
      </c>
      <c r="H80" s="20">
        <f t="shared" ref="H80" si="15">SUM(H71:H79)</f>
        <v>40.582000000000001</v>
      </c>
      <c r="I80" s="20">
        <f t="shared" ref="I80" si="16">SUM(I71:I79)</f>
        <v>123.21899999999999</v>
      </c>
      <c r="J80" s="20">
        <f t="shared" ref="J80" si="17">SUM(J71:J79)</f>
        <v>1027.2499999999998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76" t="s">
        <v>4</v>
      </c>
      <c r="D81" s="77"/>
      <c r="E81" s="32"/>
      <c r="F81" s="33">
        <f>F70+F80</f>
        <v>970</v>
      </c>
      <c r="G81" s="33">
        <f t="shared" ref="G81" si="18">G70+G80</f>
        <v>62.578999999999986</v>
      </c>
      <c r="H81" s="33">
        <f t="shared" ref="H81" si="19">H70+H80</f>
        <v>59.906999999999996</v>
      </c>
      <c r="I81" s="33">
        <f t="shared" ref="I81" si="20">I70+I80</f>
        <v>193.16399999999999</v>
      </c>
      <c r="J81" s="33">
        <f t="shared" ref="J81" si="21">J70+J80</f>
        <v>1555.8349999999998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.75" x14ac:dyDescent="0.25">
      <c r="A84" s="24"/>
      <c r="B84" s="16"/>
      <c r="C84" s="11"/>
      <c r="D84" s="7" t="s">
        <v>22</v>
      </c>
      <c r="E84" s="48" t="s">
        <v>122</v>
      </c>
      <c r="F84" s="49" t="s">
        <v>123</v>
      </c>
      <c r="G84" s="52">
        <v>7.194</v>
      </c>
      <c r="H84" s="52">
        <v>5.4560000000000004</v>
      </c>
      <c r="I84" s="52">
        <v>13.343000000000002</v>
      </c>
      <c r="J84" s="52">
        <v>131.25199999999998</v>
      </c>
      <c r="K84" s="51" t="s">
        <v>124</v>
      </c>
    </row>
    <row r="85" spans="1:11" ht="15.75" x14ac:dyDescent="0.25">
      <c r="A85" s="24"/>
      <c r="B85" s="16"/>
      <c r="C85" s="11"/>
      <c r="D85" s="7" t="s">
        <v>23</v>
      </c>
      <c r="E85" s="48" t="s">
        <v>125</v>
      </c>
      <c r="F85" s="49">
        <v>10</v>
      </c>
      <c r="G85" s="52">
        <v>0.08</v>
      </c>
      <c r="H85" s="52">
        <v>7.25</v>
      </c>
      <c r="I85" s="52">
        <v>0.13</v>
      </c>
      <c r="J85" s="52">
        <v>66.09</v>
      </c>
      <c r="K85" s="51" t="s">
        <v>126</v>
      </c>
    </row>
    <row r="86" spans="1:11" ht="15.75" x14ac:dyDescent="0.25">
      <c r="A86" s="24"/>
      <c r="B86" s="16"/>
      <c r="C86" s="11"/>
      <c r="D86" s="7" t="s">
        <v>24</v>
      </c>
      <c r="E86" s="48" t="s">
        <v>70</v>
      </c>
      <c r="F86" s="49">
        <v>30</v>
      </c>
      <c r="G86" s="52">
        <v>2.4</v>
      </c>
      <c r="H86" s="52">
        <v>7.4999999999999997E-2</v>
      </c>
      <c r="I86" s="52">
        <v>15.9</v>
      </c>
      <c r="J86" s="52">
        <v>73.875</v>
      </c>
      <c r="K86" s="51" t="s">
        <v>107</v>
      </c>
    </row>
    <row r="87" spans="1:11" ht="31.5" x14ac:dyDescent="0.25">
      <c r="A87" s="24"/>
      <c r="B87" s="16"/>
      <c r="C87" s="11"/>
      <c r="D87" s="6"/>
      <c r="E87" s="48" t="s">
        <v>38</v>
      </c>
      <c r="F87" s="49" t="s">
        <v>39</v>
      </c>
      <c r="G87" s="52">
        <v>0.08</v>
      </c>
      <c r="H87" s="52">
        <v>0.02</v>
      </c>
      <c r="I87" s="52">
        <v>15</v>
      </c>
      <c r="J87" s="52">
        <v>60.5</v>
      </c>
      <c r="K87" s="51" t="s">
        <v>40</v>
      </c>
    </row>
    <row r="88" spans="1:11" ht="15.75" x14ac:dyDescent="0.25">
      <c r="A88" s="24"/>
      <c r="B88" s="16"/>
      <c r="C88" s="11"/>
      <c r="D88" s="6"/>
      <c r="E88" s="48" t="s">
        <v>127</v>
      </c>
      <c r="F88" s="49">
        <v>200</v>
      </c>
      <c r="G88" s="52">
        <v>5.8</v>
      </c>
      <c r="H88" s="52">
        <v>6.4</v>
      </c>
      <c r="I88" s="52">
        <v>9.4</v>
      </c>
      <c r="J88" s="52">
        <v>118.4</v>
      </c>
      <c r="K88" s="51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240</v>
      </c>
      <c r="G89" s="20">
        <f t="shared" ref="G89" si="22">SUM(G82:G88)</f>
        <v>15.553999999999998</v>
      </c>
      <c r="H89" s="20">
        <f t="shared" ref="H89" si="23">SUM(H82:H88)</f>
        <v>19.201000000000001</v>
      </c>
      <c r="I89" s="20">
        <f t="shared" ref="I89" si="24">SUM(I82:I88)</f>
        <v>53.773000000000003</v>
      </c>
      <c r="J89" s="20">
        <f t="shared" ref="J89" si="25">SUM(J82:J88)</f>
        <v>450.11699999999996</v>
      </c>
      <c r="K89" s="26"/>
    </row>
    <row r="90" spans="1:11" ht="15.7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128</v>
      </c>
      <c r="F90" s="49">
        <v>60</v>
      </c>
      <c r="G90" s="52">
        <v>0.84599999999999997</v>
      </c>
      <c r="H90" s="52">
        <v>3.048</v>
      </c>
      <c r="I90" s="52">
        <v>5.411999999999999</v>
      </c>
      <c r="J90" s="52">
        <v>52.463999999999999</v>
      </c>
      <c r="K90" s="54" t="s">
        <v>129</v>
      </c>
    </row>
    <row r="91" spans="1:11" ht="15.75" x14ac:dyDescent="0.25">
      <c r="A91" s="24"/>
      <c r="B91" s="16"/>
      <c r="C91" s="11"/>
      <c r="D91" s="7" t="s">
        <v>27</v>
      </c>
      <c r="E91" s="48" t="s">
        <v>130</v>
      </c>
      <c r="F91" s="49">
        <v>200</v>
      </c>
      <c r="G91" s="52">
        <v>8.1999999999999993</v>
      </c>
      <c r="H91" s="52">
        <v>8.6</v>
      </c>
      <c r="I91" s="52">
        <v>30</v>
      </c>
      <c r="J91" s="52">
        <v>230.2</v>
      </c>
      <c r="K91" s="51" t="s">
        <v>131</v>
      </c>
    </row>
    <row r="92" spans="1:11" ht="31.5" x14ac:dyDescent="0.25">
      <c r="A92" s="24"/>
      <c r="B92" s="16"/>
      <c r="C92" s="11"/>
      <c r="D92" s="7" t="s">
        <v>28</v>
      </c>
      <c r="E92" s="48" t="s">
        <v>132</v>
      </c>
      <c r="F92" s="49">
        <v>90</v>
      </c>
      <c r="G92" s="52">
        <v>11.84</v>
      </c>
      <c r="H92" s="52">
        <v>14.56</v>
      </c>
      <c r="I92" s="52">
        <v>3.84</v>
      </c>
      <c r="J92" s="52">
        <v>193.76</v>
      </c>
      <c r="K92" s="51" t="s">
        <v>133</v>
      </c>
    </row>
    <row r="93" spans="1:11" ht="15.75" x14ac:dyDescent="0.25">
      <c r="A93" s="24"/>
      <c r="B93" s="16"/>
      <c r="C93" s="11"/>
      <c r="D93" s="7" t="s">
        <v>29</v>
      </c>
      <c r="E93" s="48" t="s">
        <v>134</v>
      </c>
      <c r="F93" s="49">
        <v>150</v>
      </c>
      <c r="G93" s="52">
        <v>3.6</v>
      </c>
      <c r="H93" s="52">
        <v>4.0199999999999996</v>
      </c>
      <c r="I93" s="52">
        <v>31.47</v>
      </c>
      <c r="J93" s="52">
        <v>176.46</v>
      </c>
      <c r="K93" s="51" t="s">
        <v>53</v>
      </c>
    </row>
    <row r="94" spans="1:11" ht="15.75" x14ac:dyDescent="0.25">
      <c r="A94" s="24"/>
      <c r="B94" s="16"/>
      <c r="C94" s="11"/>
      <c r="D94" s="7" t="s">
        <v>30</v>
      </c>
      <c r="E94" s="48" t="s">
        <v>135</v>
      </c>
      <c r="F94" s="49">
        <v>200</v>
      </c>
      <c r="G94" s="52">
        <v>0.57999999999999996</v>
      </c>
      <c r="H94" s="52">
        <v>0.06</v>
      </c>
      <c r="I94" s="52">
        <v>30.2</v>
      </c>
      <c r="J94" s="52">
        <v>123.66</v>
      </c>
      <c r="K94" s="51" t="s">
        <v>136</v>
      </c>
    </row>
    <row r="95" spans="1:11" ht="31.5" x14ac:dyDescent="0.25">
      <c r="A95" s="24"/>
      <c r="B95" s="16"/>
      <c r="C95" s="11"/>
      <c r="D95" s="7" t="s">
        <v>31</v>
      </c>
      <c r="E95" s="48" t="s">
        <v>56</v>
      </c>
      <c r="F95" s="49">
        <v>30</v>
      </c>
      <c r="G95" s="52">
        <v>2.2999999999999998</v>
      </c>
      <c r="H95" s="52">
        <v>0.20000000000000004</v>
      </c>
      <c r="I95" s="52">
        <v>14.8</v>
      </c>
      <c r="J95" s="52">
        <v>70.2</v>
      </c>
      <c r="K95" s="51" t="s">
        <v>57</v>
      </c>
    </row>
    <row r="96" spans="1:11" ht="31.5" x14ac:dyDescent="0.25">
      <c r="A96" s="24"/>
      <c r="B96" s="16"/>
      <c r="C96" s="11"/>
      <c r="D96" s="7" t="s">
        <v>32</v>
      </c>
      <c r="E96" s="48" t="s">
        <v>58</v>
      </c>
      <c r="F96" s="49">
        <v>40</v>
      </c>
      <c r="G96" s="52">
        <v>2.6</v>
      </c>
      <c r="H96" s="52">
        <v>0.5</v>
      </c>
      <c r="I96" s="52">
        <v>15.8</v>
      </c>
      <c r="J96" s="52">
        <v>78.099999999999994</v>
      </c>
      <c r="K96" s="51" t="s">
        <v>59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770</v>
      </c>
      <c r="G99" s="20">
        <f t="shared" ref="G99" si="26">SUM(G90:G98)</f>
        <v>29.966000000000001</v>
      </c>
      <c r="H99" s="20">
        <f t="shared" ref="H99" si="27">SUM(H90:H98)</f>
        <v>30.987999999999996</v>
      </c>
      <c r="I99" s="20">
        <f t="shared" ref="I99" si="28">SUM(I90:I98)</f>
        <v>131.52199999999999</v>
      </c>
      <c r="J99" s="20">
        <f t="shared" ref="J99" si="29">SUM(J90:J98)</f>
        <v>924.84400000000005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76" t="s">
        <v>4</v>
      </c>
      <c r="D100" s="77"/>
      <c r="E100" s="32"/>
      <c r="F100" s="33">
        <f>F89+F99</f>
        <v>1010</v>
      </c>
      <c r="G100" s="33">
        <f t="shared" ref="G100" si="30">G89+G99</f>
        <v>45.519999999999996</v>
      </c>
      <c r="H100" s="33">
        <f t="shared" ref="H100" si="31">H89+H99</f>
        <v>50.188999999999993</v>
      </c>
      <c r="I100" s="33">
        <f t="shared" ref="I100" si="32">I89+I99</f>
        <v>185.29499999999999</v>
      </c>
      <c r="J100" s="33">
        <f t="shared" ref="J100" si="33">J89+J99</f>
        <v>1374.961</v>
      </c>
      <c r="K100" s="33"/>
    </row>
    <row r="101" spans="1:11" ht="31.5" x14ac:dyDescent="0.25">
      <c r="A101" s="21">
        <v>2</v>
      </c>
      <c r="B101" s="22">
        <v>1</v>
      </c>
      <c r="C101" s="23" t="s">
        <v>20</v>
      </c>
      <c r="D101" s="5" t="s">
        <v>21</v>
      </c>
      <c r="E101" s="48" t="s">
        <v>137</v>
      </c>
      <c r="F101" s="49" t="s">
        <v>61</v>
      </c>
      <c r="G101" s="50">
        <v>8.2899999999999991</v>
      </c>
      <c r="H101" s="50">
        <v>11.275</v>
      </c>
      <c r="I101" s="50">
        <v>23.165000000000006</v>
      </c>
      <c r="J101" s="50">
        <v>227.29500000000004</v>
      </c>
      <c r="K101" s="54" t="s">
        <v>138</v>
      </c>
    </row>
    <row r="102" spans="1:11" ht="15.75" x14ac:dyDescent="0.25">
      <c r="A102" s="24"/>
      <c r="B102" s="16"/>
      <c r="C102" s="11"/>
      <c r="D102" s="6"/>
      <c r="E102" s="48" t="s">
        <v>139</v>
      </c>
      <c r="F102" s="49">
        <v>60</v>
      </c>
      <c r="G102" s="50">
        <v>4.2</v>
      </c>
      <c r="H102" s="50">
        <v>4.5</v>
      </c>
      <c r="I102" s="50">
        <v>20.94</v>
      </c>
      <c r="J102" s="50">
        <v>141.06</v>
      </c>
      <c r="K102" s="51"/>
    </row>
    <row r="103" spans="1:11" ht="15.75" x14ac:dyDescent="0.25">
      <c r="A103" s="24"/>
      <c r="B103" s="16"/>
      <c r="C103" s="11"/>
      <c r="D103" s="7" t="s">
        <v>22</v>
      </c>
      <c r="E103" s="48" t="s">
        <v>140</v>
      </c>
      <c r="F103" s="49">
        <v>100</v>
      </c>
      <c r="G103" s="50">
        <v>2.7</v>
      </c>
      <c r="H103" s="50">
        <v>3</v>
      </c>
      <c r="I103" s="50">
        <v>17</v>
      </c>
      <c r="J103" s="50">
        <v>105.8</v>
      </c>
      <c r="K103" s="51"/>
    </row>
    <row r="104" spans="1:11" ht="31.5" x14ac:dyDescent="0.25">
      <c r="A104" s="24"/>
      <c r="B104" s="16"/>
      <c r="C104" s="11"/>
      <c r="D104" s="7" t="s">
        <v>23</v>
      </c>
      <c r="E104" s="48" t="s">
        <v>38</v>
      </c>
      <c r="F104" s="49" t="s">
        <v>39</v>
      </c>
      <c r="G104" s="50">
        <v>0.08</v>
      </c>
      <c r="H104" s="50">
        <v>0.02</v>
      </c>
      <c r="I104" s="50">
        <v>15</v>
      </c>
      <c r="J104" s="50">
        <v>60.5</v>
      </c>
      <c r="K104" s="51" t="s">
        <v>40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160</v>
      </c>
      <c r="G108" s="20">
        <f t="shared" ref="G108:J108" si="34">SUM(G101:G107)</f>
        <v>15.269999999999998</v>
      </c>
      <c r="H108" s="20">
        <f t="shared" si="34"/>
        <v>18.794999999999998</v>
      </c>
      <c r="I108" s="20">
        <f t="shared" si="34"/>
        <v>76.105000000000004</v>
      </c>
      <c r="J108" s="20">
        <f t="shared" si="34"/>
        <v>534.65499999999997</v>
      </c>
      <c r="K108" s="26"/>
    </row>
    <row r="109" spans="1:11" ht="15.7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5" t="s">
        <v>45</v>
      </c>
      <c r="F109" s="56">
        <v>60</v>
      </c>
      <c r="G109" s="52">
        <v>0.48</v>
      </c>
      <c r="H109" s="52">
        <v>0.06</v>
      </c>
      <c r="I109" s="52">
        <v>1.02</v>
      </c>
      <c r="J109" s="52">
        <v>6.54</v>
      </c>
      <c r="K109" s="57" t="s">
        <v>46</v>
      </c>
    </row>
    <row r="110" spans="1:11" ht="15.75" x14ac:dyDescent="0.25">
      <c r="A110" s="24"/>
      <c r="B110" s="16"/>
      <c r="C110" s="11"/>
      <c r="D110" s="7" t="s">
        <v>27</v>
      </c>
      <c r="E110" s="55" t="s">
        <v>81</v>
      </c>
      <c r="F110" s="56" t="s">
        <v>71</v>
      </c>
      <c r="G110" s="52">
        <v>4.7084999999999999</v>
      </c>
      <c r="H110" s="52">
        <v>4.5321999999999996</v>
      </c>
      <c r="I110" s="52">
        <v>14.2201</v>
      </c>
      <c r="J110" s="52">
        <v>116.5042</v>
      </c>
      <c r="K110" s="57" t="s">
        <v>141</v>
      </c>
    </row>
    <row r="111" spans="1:11" ht="15.75" x14ac:dyDescent="0.25">
      <c r="A111" s="24"/>
      <c r="B111" s="16"/>
      <c r="C111" s="11"/>
      <c r="D111" s="7" t="s">
        <v>28</v>
      </c>
      <c r="E111" s="55" t="s">
        <v>142</v>
      </c>
      <c r="F111" s="56" t="s">
        <v>118</v>
      </c>
      <c r="G111" s="52">
        <v>13.6</v>
      </c>
      <c r="H111" s="52">
        <v>19.38</v>
      </c>
      <c r="I111" s="52">
        <v>22.44</v>
      </c>
      <c r="J111" s="52">
        <v>318.5800000000001</v>
      </c>
      <c r="K111" s="57" t="s">
        <v>143</v>
      </c>
    </row>
    <row r="112" spans="1:11" ht="15.75" x14ac:dyDescent="0.25">
      <c r="A112" s="24"/>
      <c r="B112" s="16"/>
      <c r="C112" s="11"/>
      <c r="D112" s="7" t="s">
        <v>29</v>
      </c>
      <c r="E112" s="55" t="s">
        <v>90</v>
      </c>
      <c r="F112" s="56">
        <v>200</v>
      </c>
      <c r="G112" s="52">
        <v>0.66</v>
      </c>
      <c r="H112" s="52">
        <v>0.1</v>
      </c>
      <c r="I112" s="52">
        <v>28.02</v>
      </c>
      <c r="J112" s="52">
        <v>109.48</v>
      </c>
      <c r="K112" s="57" t="s">
        <v>91</v>
      </c>
    </row>
    <row r="113" spans="1:11" ht="31.5" x14ac:dyDescent="0.25">
      <c r="A113" s="24"/>
      <c r="B113" s="16"/>
      <c r="C113" s="11"/>
      <c r="D113" s="7" t="s">
        <v>30</v>
      </c>
      <c r="E113" s="55" t="s">
        <v>56</v>
      </c>
      <c r="F113" s="56">
        <v>30</v>
      </c>
      <c r="G113" s="52">
        <v>2.2999999999999998</v>
      </c>
      <c r="H113" s="52">
        <v>0.20000000000000004</v>
      </c>
      <c r="I113" s="52">
        <v>14.8</v>
      </c>
      <c r="J113" s="52">
        <v>70.2</v>
      </c>
      <c r="K113" s="57" t="s">
        <v>57</v>
      </c>
    </row>
    <row r="114" spans="1:11" ht="31.5" x14ac:dyDescent="0.25">
      <c r="A114" s="24"/>
      <c r="B114" s="16"/>
      <c r="C114" s="11"/>
      <c r="D114" s="7" t="s">
        <v>31</v>
      </c>
      <c r="E114" s="55" t="s">
        <v>58</v>
      </c>
      <c r="F114" s="56">
        <v>40</v>
      </c>
      <c r="G114" s="52">
        <v>2.6</v>
      </c>
      <c r="H114" s="52">
        <v>0.5</v>
      </c>
      <c r="I114" s="52">
        <v>15.8</v>
      </c>
      <c r="J114" s="52">
        <v>78.099999999999994</v>
      </c>
      <c r="K114" s="57" t="s">
        <v>59</v>
      </c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330</v>
      </c>
      <c r="G118" s="20">
        <f t="shared" ref="G118:J118" si="35">SUM(G109:G117)</f>
        <v>24.348500000000001</v>
      </c>
      <c r="H118" s="20">
        <f t="shared" si="35"/>
        <v>24.772199999999998</v>
      </c>
      <c r="I118" s="20">
        <f t="shared" si="35"/>
        <v>96.3001</v>
      </c>
      <c r="J118" s="20">
        <f t="shared" si="35"/>
        <v>699.40420000000017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76" t="s">
        <v>4</v>
      </c>
      <c r="D119" s="77"/>
      <c r="E119" s="32"/>
      <c r="F119" s="33">
        <f>F108+F118</f>
        <v>490</v>
      </c>
      <c r="G119" s="33">
        <f t="shared" ref="G119" si="36">G108+G118</f>
        <v>39.618499999999997</v>
      </c>
      <c r="H119" s="33">
        <f t="shared" ref="H119" si="37">H108+H118</f>
        <v>43.5672</v>
      </c>
      <c r="I119" s="33">
        <f t="shared" ref="I119" si="38">I108+I118</f>
        <v>172.4051</v>
      </c>
      <c r="J119" s="33">
        <f t="shared" ref="J119" si="39">J108+J118</f>
        <v>1234.0592000000001</v>
      </c>
      <c r="K119" s="33"/>
    </row>
    <row r="120" spans="1:11" ht="15.75" x14ac:dyDescent="0.25">
      <c r="A120" s="15">
        <v>2</v>
      </c>
      <c r="B120" s="16">
        <v>2</v>
      </c>
      <c r="C120" s="23" t="s">
        <v>20</v>
      </c>
      <c r="D120" s="5" t="s">
        <v>21</v>
      </c>
      <c r="E120" s="48" t="s">
        <v>144</v>
      </c>
      <c r="F120" s="49" t="s">
        <v>145</v>
      </c>
      <c r="G120" s="58">
        <v>9.636000000000001</v>
      </c>
      <c r="H120" s="58">
        <v>7.92</v>
      </c>
      <c r="I120" s="58">
        <v>22.88</v>
      </c>
      <c r="J120" s="58">
        <v>201.34400000000002</v>
      </c>
      <c r="K120" s="51" t="s">
        <v>124</v>
      </c>
    </row>
    <row r="121" spans="1:11" ht="15.75" x14ac:dyDescent="0.25">
      <c r="A121" s="15"/>
      <c r="B121" s="16"/>
      <c r="C121" s="11"/>
      <c r="D121" s="6"/>
      <c r="E121" s="48" t="s">
        <v>70</v>
      </c>
      <c r="F121" s="49">
        <v>30</v>
      </c>
      <c r="G121" s="58">
        <v>2.4</v>
      </c>
      <c r="H121" s="58">
        <v>7.4999999999999997E-2</v>
      </c>
      <c r="I121" s="58">
        <v>15.9</v>
      </c>
      <c r="J121" s="58">
        <v>81</v>
      </c>
      <c r="K121" s="51" t="s">
        <v>107</v>
      </c>
    </row>
    <row r="122" spans="1:11" ht="15.75" x14ac:dyDescent="0.25">
      <c r="A122" s="15"/>
      <c r="B122" s="16"/>
      <c r="C122" s="11"/>
      <c r="D122" s="7" t="s">
        <v>22</v>
      </c>
      <c r="E122" s="48" t="s">
        <v>125</v>
      </c>
      <c r="F122" s="49">
        <v>20</v>
      </c>
      <c r="G122" s="58">
        <v>0.08</v>
      </c>
      <c r="H122" s="58">
        <v>7.25</v>
      </c>
      <c r="I122" s="58">
        <v>0.13</v>
      </c>
      <c r="J122" s="58">
        <v>66.099999999999994</v>
      </c>
      <c r="K122" s="51" t="s">
        <v>126</v>
      </c>
    </row>
    <row r="123" spans="1:11" ht="15.75" x14ac:dyDescent="0.25">
      <c r="A123" s="15"/>
      <c r="B123" s="16"/>
      <c r="C123" s="11"/>
      <c r="D123" s="7" t="s">
        <v>23</v>
      </c>
      <c r="E123" s="48" t="s">
        <v>110</v>
      </c>
      <c r="F123" s="49">
        <v>200</v>
      </c>
      <c r="G123" s="58">
        <v>4.08</v>
      </c>
      <c r="H123" s="58">
        <v>3.54</v>
      </c>
      <c r="I123" s="58">
        <v>17.579999999999998</v>
      </c>
      <c r="J123" s="58">
        <v>118.5</v>
      </c>
      <c r="K123" s="51" t="s">
        <v>146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250</v>
      </c>
      <c r="G127" s="20">
        <f t="shared" ref="G127:J127" si="40">SUM(G120:G126)</f>
        <v>16.196000000000002</v>
      </c>
      <c r="H127" s="20">
        <f t="shared" si="40"/>
        <v>18.785</v>
      </c>
      <c r="I127" s="20">
        <f t="shared" si="40"/>
        <v>56.49</v>
      </c>
      <c r="J127" s="20">
        <f t="shared" si="40"/>
        <v>466.94400000000007</v>
      </c>
      <c r="K127" s="26"/>
    </row>
    <row r="128" spans="1:11" ht="15.7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 t="s">
        <v>128</v>
      </c>
      <c r="F128" s="49">
        <v>60</v>
      </c>
      <c r="G128" s="52">
        <v>0.84599999999999997</v>
      </c>
      <c r="H128" s="52">
        <v>3.048</v>
      </c>
      <c r="I128" s="52">
        <v>5.411999999999999</v>
      </c>
      <c r="J128" s="52">
        <v>52.463999999999999</v>
      </c>
      <c r="K128" s="51" t="s">
        <v>129</v>
      </c>
    </row>
    <row r="129" spans="1:11" ht="15.75" x14ac:dyDescent="0.25">
      <c r="A129" s="15"/>
      <c r="B129" s="16"/>
      <c r="C129" s="11"/>
      <c r="D129" s="7" t="s">
        <v>27</v>
      </c>
      <c r="E129" s="48" t="s">
        <v>147</v>
      </c>
      <c r="F129" s="49">
        <v>200</v>
      </c>
      <c r="G129" s="52">
        <v>1.4</v>
      </c>
      <c r="H129" s="52">
        <v>5.6</v>
      </c>
      <c r="I129" s="52">
        <v>12.4</v>
      </c>
      <c r="J129" s="52">
        <v>105.6</v>
      </c>
      <c r="K129" s="51" t="s">
        <v>148</v>
      </c>
    </row>
    <row r="130" spans="1:11" ht="31.5" x14ac:dyDescent="0.25">
      <c r="A130" s="15"/>
      <c r="B130" s="16"/>
      <c r="C130" s="11"/>
      <c r="D130" s="7" t="s">
        <v>28</v>
      </c>
      <c r="E130" s="48" t="s">
        <v>149</v>
      </c>
      <c r="F130" s="49">
        <v>90</v>
      </c>
      <c r="G130" s="52">
        <v>11.52</v>
      </c>
      <c r="H130" s="52">
        <v>9.9</v>
      </c>
      <c r="I130" s="52">
        <v>10.44</v>
      </c>
      <c r="J130" s="52">
        <v>127.52999999999999</v>
      </c>
      <c r="K130" s="51" t="s">
        <v>150</v>
      </c>
    </row>
    <row r="131" spans="1:11" ht="15.75" x14ac:dyDescent="0.25">
      <c r="A131" s="15"/>
      <c r="B131" s="16"/>
      <c r="C131" s="11"/>
      <c r="D131" s="7" t="s">
        <v>29</v>
      </c>
      <c r="E131" s="48" t="s">
        <v>151</v>
      </c>
      <c r="F131" s="49">
        <v>150</v>
      </c>
      <c r="G131" s="52">
        <v>4.455000000000001</v>
      </c>
      <c r="H131" s="52">
        <v>4.05</v>
      </c>
      <c r="I131" s="52">
        <v>38.520000000000003</v>
      </c>
      <c r="J131" s="52">
        <v>208.35</v>
      </c>
      <c r="K131" s="51" t="s">
        <v>53</v>
      </c>
    </row>
    <row r="132" spans="1:11" ht="15.75" x14ac:dyDescent="0.25">
      <c r="A132" s="15"/>
      <c r="B132" s="16"/>
      <c r="C132" s="11"/>
      <c r="D132" s="7" t="s">
        <v>30</v>
      </c>
      <c r="E132" s="48" t="s">
        <v>103</v>
      </c>
      <c r="F132" s="49">
        <v>200</v>
      </c>
      <c r="G132" s="52">
        <v>0.16</v>
      </c>
      <c r="H132" s="52">
        <v>0.16</v>
      </c>
      <c r="I132" s="52">
        <v>19.88</v>
      </c>
      <c r="J132" s="52">
        <v>81.599999999999994</v>
      </c>
      <c r="K132" s="54" t="s">
        <v>104</v>
      </c>
    </row>
    <row r="133" spans="1:11" ht="15.75" x14ac:dyDescent="0.25">
      <c r="A133" s="15"/>
      <c r="B133" s="16"/>
      <c r="C133" s="11"/>
      <c r="D133" s="7" t="s">
        <v>31</v>
      </c>
      <c r="E133" s="48" t="s">
        <v>42</v>
      </c>
      <c r="F133" s="49">
        <v>150</v>
      </c>
      <c r="G133" s="52">
        <v>1.3999999999999997</v>
      </c>
      <c r="H133" s="52">
        <v>0.20000000000000004</v>
      </c>
      <c r="I133" s="52">
        <v>14.3</v>
      </c>
      <c r="J133" s="52">
        <v>64.599999999999994</v>
      </c>
      <c r="K133" s="54"/>
    </row>
    <row r="134" spans="1:11" ht="31.5" x14ac:dyDescent="0.25">
      <c r="A134" s="15"/>
      <c r="B134" s="16"/>
      <c r="C134" s="11"/>
      <c r="D134" s="7" t="s">
        <v>32</v>
      </c>
      <c r="E134" s="48" t="s">
        <v>56</v>
      </c>
      <c r="F134" s="49">
        <v>30</v>
      </c>
      <c r="G134" s="52">
        <v>2.2999999999999998</v>
      </c>
      <c r="H134" s="52">
        <v>0.20000000000000004</v>
      </c>
      <c r="I134" s="52">
        <v>14.8</v>
      </c>
      <c r="J134" s="52">
        <v>70.2</v>
      </c>
      <c r="K134" s="51" t="s">
        <v>57</v>
      </c>
    </row>
    <row r="135" spans="1:11" ht="31.5" x14ac:dyDescent="0.25">
      <c r="A135" s="15"/>
      <c r="B135" s="16"/>
      <c r="C135" s="11"/>
      <c r="D135" s="6"/>
      <c r="E135" s="48" t="s">
        <v>58</v>
      </c>
      <c r="F135" s="49">
        <v>40</v>
      </c>
      <c r="G135" s="52">
        <v>2.6</v>
      </c>
      <c r="H135" s="52">
        <v>0.5</v>
      </c>
      <c r="I135" s="52">
        <v>15.8</v>
      </c>
      <c r="J135" s="52">
        <v>78.099999999999994</v>
      </c>
      <c r="K135" s="51" t="s">
        <v>59</v>
      </c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920</v>
      </c>
      <c r="G137" s="20">
        <f t="shared" ref="G137:J137" si="41">SUM(G128:G136)</f>
        <v>24.681000000000001</v>
      </c>
      <c r="H137" s="20">
        <f t="shared" si="41"/>
        <v>23.658000000000001</v>
      </c>
      <c r="I137" s="20">
        <f t="shared" si="41"/>
        <v>131.55199999999999</v>
      </c>
      <c r="J137" s="20">
        <f t="shared" si="41"/>
        <v>788.44400000000007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76" t="s">
        <v>4</v>
      </c>
      <c r="D138" s="77"/>
      <c r="E138" s="32"/>
      <c r="F138" s="33">
        <f>F127+F137</f>
        <v>1170</v>
      </c>
      <c r="G138" s="33">
        <f t="shared" ref="G138" si="42">G127+G137</f>
        <v>40.877000000000002</v>
      </c>
      <c r="H138" s="33">
        <f t="shared" ref="H138" si="43">H127+H137</f>
        <v>42.442999999999998</v>
      </c>
      <c r="I138" s="33">
        <f t="shared" ref="I138" si="44">I127+I137</f>
        <v>188.042</v>
      </c>
      <c r="J138" s="33">
        <f t="shared" ref="J138" si="45">J127+J137</f>
        <v>1255.3880000000001</v>
      </c>
      <c r="K138" s="33"/>
    </row>
    <row r="139" spans="1:11" ht="15.75" x14ac:dyDescent="0.25">
      <c r="A139" s="21">
        <v>2</v>
      </c>
      <c r="B139" s="22">
        <v>3</v>
      </c>
      <c r="C139" s="23" t="s">
        <v>20</v>
      </c>
      <c r="D139" s="5" t="s">
        <v>21</v>
      </c>
      <c r="E139" s="48" t="s">
        <v>152</v>
      </c>
      <c r="F139" s="49" t="s">
        <v>153</v>
      </c>
      <c r="G139" s="50">
        <v>6.1316129032258075</v>
      </c>
      <c r="H139" s="50">
        <v>6.6322580645161278</v>
      </c>
      <c r="I139" s="50">
        <v>30.714838709677423</v>
      </c>
      <c r="J139" s="50">
        <v>207.07612903225811</v>
      </c>
      <c r="K139" s="51" t="s">
        <v>154</v>
      </c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31.5" x14ac:dyDescent="0.25">
      <c r="A141" s="24"/>
      <c r="B141" s="16"/>
      <c r="C141" s="11"/>
      <c r="D141" s="7" t="s">
        <v>22</v>
      </c>
      <c r="E141" s="48" t="s">
        <v>38</v>
      </c>
      <c r="F141" s="49" t="s">
        <v>71</v>
      </c>
      <c r="G141" s="50">
        <v>0.08</v>
      </c>
      <c r="H141" s="50">
        <v>0.02</v>
      </c>
      <c r="I141" s="50">
        <v>15</v>
      </c>
      <c r="J141" s="50">
        <v>60.5</v>
      </c>
      <c r="K141" s="51" t="s">
        <v>40</v>
      </c>
    </row>
    <row r="142" spans="1:11" ht="15.75" customHeight="1" x14ac:dyDescent="0.25">
      <c r="A142" s="24"/>
      <c r="B142" s="16"/>
      <c r="C142" s="11"/>
      <c r="D142" s="7" t="s">
        <v>23</v>
      </c>
      <c r="E142" s="48" t="s">
        <v>70</v>
      </c>
      <c r="F142" s="49">
        <v>30</v>
      </c>
      <c r="G142" s="50">
        <v>2.4</v>
      </c>
      <c r="H142" s="50">
        <v>7.4999999999999997E-2</v>
      </c>
      <c r="I142" s="50">
        <v>15.9</v>
      </c>
      <c r="J142" s="50">
        <v>73.875</v>
      </c>
      <c r="K142" s="51" t="s">
        <v>107</v>
      </c>
    </row>
    <row r="143" spans="1:11" ht="15.75" x14ac:dyDescent="0.25">
      <c r="A143" s="24"/>
      <c r="B143" s="16"/>
      <c r="C143" s="11"/>
      <c r="D143" s="7" t="s">
        <v>24</v>
      </c>
      <c r="E143" s="48" t="s">
        <v>42</v>
      </c>
      <c r="F143" s="49">
        <v>150</v>
      </c>
      <c r="G143" s="50">
        <v>1.3999999999999997</v>
      </c>
      <c r="H143" s="50">
        <v>0.20000000000000004</v>
      </c>
      <c r="I143" s="50">
        <v>14.3</v>
      </c>
      <c r="J143" s="50">
        <v>64.599999999999994</v>
      </c>
      <c r="K143" s="51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180</v>
      </c>
      <c r="G146" s="20">
        <f t="shared" ref="G146:J146" si="46">SUM(G139:G145)</f>
        <v>10.011612903225808</v>
      </c>
      <c r="H146" s="20">
        <f t="shared" si="46"/>
        <v>6.9272580645161277</v>
      </c>
      <c r="I146" s="20">
        <f t="shared" si="46"/>
        <v>75.914838709677426</v>
      </c>
      <c r="J146" s="20">
        <f t="shared" si="46"/>
        <v>406.05112903225813</v>
      </c>
      <c r="K146" s="26"/>
    </row>
    <row r="147" spans="1:11" ht="15.7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 t="s">
        <v>155</v>
      </c>
      <c r="F147" s="49">
        <v>60</v>
      </c>
      <c r="G147" s="52">
        <v>0.51600000000000001</v>
      </c>
      <c r="H147" s="52">
        <v>3.0660000000000003</v>
      </c>
      <c r="I147" s="52">
        <v>1.5659999999999998</v>
      </c>
      <c r="J147" s="52">
        <v>35.921999999999997</v>
      </c>
      <c r="K147" s="49" t="s">
        <v>156</v>
      </c>
    </row>
    <row r="148" spans="1:11" ht="31.5" x14ac:dyDescent="0.25">
      <c r="A148" s="24"/>
      <c r="B148" s="16"/>
      <c r="C148" s="11"/>
      <c r="D148" s="7" t="s">
        <v>27</v>
      </c>
      <c r="E148" s="48" t="s">
        <v>157</v>
      </c>
      <c r="F148" s="49" t="s">
        <v>115</v>
      </c>
      <c r="G148" s="52">
        <v>2.3100000000000005</v>
      </c>
      <c r="H148" s="52">
        <v>2.3100000000000005</v>
      </c>
      <c r="I148" s="52">
        <v>14.7</v>
      </c>
      <c r="J148" s="52">
        <v>88.83</v>
      </c>
      <c r="K148" s="49" t="s">
        <v>158</v>
      </c>
    </row>
    <row r="149" spans="1:11" ht="31.5" x14ac:dyDescent="0.25">
      <c r="A149" s="24"/>
      <c r="B149" s="16"/>
      <c r="C149" s="11"/>
      <c r="D149" s="7" t="s">
        <v>28</v>
      </c>
      <c r="E149" s="48" t="s">
        <v>159</v>
      </c>
      <c r="F149" s="49">
        <v>80</v>
      </c>
      <c r="G149" s="52">
        <v>13.44</v>
      </c>
      <c r="H149" s="52">
        <v>11.36</v>
      </c>
      <c r="I149" s="52">
        <v>3.84</v>
      </c>
      <c r="J149" s="52">
        <v>171.36</v>
      </c>
      <c r="K149" s="49" t="s">
        <v>160</v>
      </c>
    </row>
    <row r="150" spans="1:11" ht="15.75" x14ac:dyDescent="0.25">
      <c r="A150" s="24"/>
      <c r="B150" s="16"/>
      <c r="C150" s="11"/>
      <c r="D150" s="7" t="s">
        <v>29</v>
      </c>
      <c r="E150" s="48" t="s">
        <v>161</v>
      </c>
      <c r="F150" s="49">
        <v>150</v>
      </c>
      <c r="G150" s="52">
        <v>3.96</v>
      </c>
      <c r="H150" s="52">
        <v>6.57</v>
      </c>
      <c r="I150" s="52">
        <v>29.475000000000001</v>
      </c>
      <c r="J150" s="52">
        <v>192.85499999999999</v>
      </c>
      <c r="K150" s="49" t="s">
        <v>162</v>
      </c>
    </row>
    <row r="151" spans="1:11" ht="15.75" x14ac:dyDescent="0.25">
      <c r="A151" s="24"/>
      <c r="B151" s="16"/>
      <c r="C151" s="11"/>
      <c r="D151" s="7" t="s">
        <v>30</v>
      </c>
      <c r="E151" s="48" t="s">
        <v>54</v>
      </c>
      <c r="F151" s="49">
        <v>200</v>
      </c>
      <c r="G151" s="52">
        <v>0.28000000000000003</v>
      </c>
      <c r="H151" s="52">
        <v>0.1</v>
      </c>
      <c r="I151" s="52">
        <v>28.88</v>
      </c>
      <c r="J151" s="52">
        <v>117.54</v>
      </c>
      <c r="K151" s="49" t="s">
        <v>55</v>
      </c>
    </row>
    <row r="152" spans="1:11" ht="31.5" x14ac:dyDescent="0.25">
      <c r="A152" s="24"/>
      <c r="B152" s="16"/>
      <c r="C152" s="11"/>
      <c r="D152" s="7" t="s">
        <v>31</v>
      </c>
      <c r="E152" s="48" t="s">
        <v>56</v>
      </c>
      <c r="F152" s="49">
        <v>30</v>
      </c>
      <c r="G152" s="52">
        <v>2.2999999999999998</v>
      </c>
      <c r="H152" s="52">
        <v>0.20000000000000004</v>
      </c>
      <c r="I152" s="52">
        <v>14.8</v>
      </c>
      <c r="J152" s="52">
        <v>70.2</v>
      </c>
      <c r="K152" s="49" t="s">
        <v>57</v>
      </c>
    </row>
    <row r="153" spans="1:11" ht="31.5" x14ac:dyDescent="0.25">
      <c r="A153" s="24"/>
      <c r="B153" s="16"/>
      <c r="C153" s="11"/>
      <c r="D153" s="7" t="s">
        <v>32</v>
      </c>
      <c r="E153" s="48" t="s">
        <v>58</v>
      </c>
      <c r="F153" s="49">
        <v>40</v>
      </c>
      <c r="G153" s="52">
        <v>2.6</v>
      </c>
      <c r="H153" s="52">
        <v>0.5</v>
      </c>
      <c r="I153" s="52">
        <v>15.8</v>
      </c>
      <c r="J153" s="52">
        <v>78.099999999999994</v>
      </c>
      <c r="K153" s="49" t="s">
        <v>59</v>
      </c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560</v>
      </c>
      <c r="G156" s="20">
        <f t="shared" ref="G156:J156" si="47">SUM(G147:G155)</f>
        <v>25.406000000000002</v>
      </c>
      <c r="H156" s="20">
        <f t="shared" si="47"/>
        <v>24.106000000000002</v>
      </c>
      <c r="I156" s="20">
        <f t="shared" si="47"/>
        <v>109.06099999999999</v>
      </c>
      <c r="J156" s="20">
        <f t="shared" si="47"/>
        <v>754.80700000000002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76" t="s">
        <v>4</v>
      </c>
      <c r="D157" s="77"/>
      <c r="E157" s="32"/>
      <c r="F157" s="33">
        <f>F146+F156</f>
        <v>740</v>
      </c>
      <c r="G157" s="33">
        <f t="shared" ref="G157" si="48">G146+G156</f>
        <v>35.417612903225809</v>
      </c>
      <c r="H157" s="33">
        <f t="shared" ref="H157" si="49">H146+H156</f>
        <v>31.033258064516129</v>
      </c>
      <c r="I157" s="33">
        <f t="shared" ref="I157" si="50">I146+I156</f>
        <v>184.97583870967742</v>
      </c>
      <c r="J157" s="33">
        <f t="shared" ref="J157" si="51">J146+J156</f>
        <v>1160.8581290322581</v>
      </c>
      <c r="K157" s="33"/>
    </row>
    <row r="158" spans="1:11" ht="31.5" x14ac:dyDescent="0.25">
      <c r="A158" s="21">
        <v>2</v>
      </c>
      <c r="B158" s="22">
        <v>4</v>
      </c>
      <c r="C158" s="23" t="s">
        <v>20</v>
      </c>
      <c r="D158" s="5" t="s">
        <v>21</v>
      </c>
      <c r="E158" s="48" t="s">
        <v>163</v>
      </c>
      <c r="F158" s="49" t="s">
        <v>164</v>
      </c>
      <c r="G158" s="50">
        <v>5.72</v>
      </c>
      <c r="H158" s="50">
        <v>6.99</v>
      </c>
      <c r="I158" s="50">
        <v>21.11</v>
      </c>
      <c r="J158" s="50">
        <v>170.23</v>
      </c>
      <c r="K158" s="51" t="s">
        <v>165</v>
      </c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31.5" x14ac:dyDescent="0.25">
      <c r="A160" s="24"/>
      <c r="B160" s="16"/>
      <c r="C160" s="11"/>
      <c r="D160" s="7" t="s">
        <v>22</v>
      </c>
      <c r="E160" s="48" t="s">
        <v>76</v>
      </c>
      <c r="F160" s="49" t="s">
        <v>166</v>
      </c>
      <c r="G160" s="50">
        <v>0.14000000000000001</v>
      </c>
      <c r="H160" s="50">
        <v>0.02</v>
      </c>
      <c r="I160" s="50">
        <v>15.2</v>
      </c>
      <c r="J160" s="50">
        <v>61.54</v>
      </c>
      <c r="K160" s="51" t="s">
        <v>78</v>
      </c>
    </row>
    <row r="161" spans="1:11" ht="31.5" x14ac:dyDescent="0.25">
      <c r="A161" s="24"/>
      <c r="B161" s="16"/>
      <c r="C161" s="11"/>
      <c r="D161" s="7" t="s">
        <v>23</v>
      </c>
      <c r="E161" s="48" t="s">
        <v>56</v>
      </c>
      <c r="F161" s="49">
        <v>30</v>
      </c>
      <c r="G161" s="50">
        <v>2.2999999999999998</v>
      </c>
      <c r="H161" s="50">
        <v>0.20000000000000004</v>
      </c>
      <c r="I161" s="50">
        <v>14.8</v>
      </c>
      <c r="J161" s="50">
        <v>70.2</v>
      </c>
      <c r="K161" s="51" t="s">
        <v>57</v>
      </c>
    </row>
    <row r="162" spans="1:11" ht="15.75" x14ac:dyDescent="0.25">
      <c r="A162" s="24"/>
      <c r="B162" s="16"/>
      <c r="C162" s="11"/>
      <c r="D162" s="7" t="s">
        <v>24</v>
      </c>
      <c r="E162" s="48" t="s">
        <v>43</v>
      </c>
      <c r="F162" s="49">
        <v>60</v>
      </c>
      <c r="G162" s="50">
        <v>0.84</v>
      </c>
      <c r="H162" s="50">
        <v>0.105</v>
      </c>
      <c r="I162" s="50">
        <v>2.625</v>
      </c>
      <c r="J162" s="50">
        <v>14.805000000000001</v>
      </c>
      <c r="K162" s="51" t="s">
        <v>44</v>
      </c>
    </row>
    <row r="163" spans="1:11" ht="15.75" x14ac:dyDescent="0.25">
      <c r="A163" s="24"/>
      <c r="B163" s="16"/>
      <c r="C163" s="11"/>
      <c r="D163" s="6"/>
      <c r="E163" s="48" t="s">
        <v>167</v>
      </c>
      <c r="F163" s="49">
        <v>60</v>
      </c>
      <c r="G163" s="50">
        <v>1.02</v>
      </c>
      <c r="H163" s="50">
        <v>1.8</v>
      </c>
      <c r="I163" s="50">
        <v>3.6</v>
      </c>
      <c r="J163" s="50">
        <v>34.68</v>
      </c>
      <c r="K163" s="51" t="s">
        <v>168</v>
      </c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150</v>
      </c>
      <c r="G165" s="20">
        <f t="shared" ref="G165:J165" si="52">SUM(G158:G164)</f>
        <v>10.02</v>
      </c>
      <c r="H165" s="20">
        <f t="shared" si="52"/>
        <v>9.1150000000000002</v>
      </c>
      <c r="I165" s="20">
        <f t="shared" si="52"/>
        <v>57.335000000000001</v>
      </c>
      <c r="J165" s="20">
        <f t="shared" si="52"/>
        <v>351.45499999999998</v>
      </c>
      <c r="K165" s="26"/>
    </row>
    <row r="166" spans="1:11" ht="31.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 t="s">
        <v>169</v>
      </c>
      <c r="F166" s="49">
        <v>60</v>
      </c>
      <c r="G166" s="52">
        <v>0.84</v>
      </c>
      <c r="H166" s="52">
        <v>3.6</v>
      </c>
      <c r="I166" s="52">
        <v>4.9800000000000004</v>
      </c>
      <c r="J166" s="52">
        <v>55.680000000000007</v>
      </c>
      <c r="K166" s="51" t="s">
        <v>170</v>
      </c>
    </row>
    <row r="167" spans="1:11" ht="15.75" x14ac:dyDescent="0.25">
      <c r="A167" s="24"/>
      <c r="B167" s="16"/>
      <c r="C167" s="11"/>
      <c r="D167" s="7" t="s">
        <v>27</v>
      </c>
      <c r="E167" s="48" t="s">
        <v>171</v>
      </c>
      <c r="F167" s="49" t="s">
        <v>172</v>
      </c>
      <c r="G167" s="52">
        <v>1.98</v>
      </c>
      <c r="H167" s="52">
        <v>2.4200000000000004</v>
      </c>
      <c r="I167" s="52">
        <v>13.64</v>
      </c>
      <c r="J167" s="52">
        <v>84.26</v>
      </c>
      <c r="K167" s="51" t="s">
        <v>173</v>
      </c>
    </row>
    <row r="168" spans="1:11" ht="31.5" x14ac:dyDescent="0.25">
      <c r="A168" s="24"/>
      <c r="B168" s="16"/>
      <c r="C168" s="11"/>
      <c r="D168" s="7" t="s">
        <v>28</v>
      </c>
      <c r="E168" s="48" t="s">
        <v>174</v>
      </c>
      <c r="F168" s="49">
        <v>90</v>
      </c>
      <c r="G168" s="52">
        <v>8.2799999999999994</v>
      </c>
      <c r="H168" s="52">
        <v>12.96</v>
      </c>
      <c r="I168" s="52">
        <v>4.8600000000000003</v>
      </c>
      <c r="J168" s="52">
        <v>141.30000000000001</v>
      </c>
      <c r="K168" s="51" t="s">
        <v>175</v>
      </c>
    </row>
    <row r="169" spans="1:11" ht="15.75" x14ac:dyDescent="0.25">
      <c r="A169" s="24"/>
      <c r="B169" s="16"/>
      <c r="C169" s="11"/>
      <c r="D169" s="7" t="s">
        <v>29</v>
      </c>
      <c r="E169" s="48" t="s">
        <v>176</v>
      </c>
      <c r="F169" s="49">
        <v>150</v>
      </c>
      <c r="G169" s="52">
        <v>5.52</v>
      </c>
      <c r="H169" s="52">
        <v>4.5149999999999997</v>
      </c>
      <c r="I169" s="52">
        <v>24.945</v>
      </c>
      <c r="J169" s="52">
        <v>156.495</v>
      </c>
      <c r="K169" s="51" t="s">
        <v>177</v>
      </c>
    </row>
    <row r="170" spans="1:11" ht="15.75" x14ac:dyDescent="0.25">
      <c r="A170" s="24"/>
      <c r="B170" s="16"/>
      <c r="C170" s="11"/>
      <c r="D170" s="7" t="s">
        <v>30</v>
      </c>
      <c r="E170" s="48" t="s">
        <v>90</v>
      </c>
      <c r="F170" s="49">
        <v>200</v>
      </c>
      <c r="G170" s="52">
        <v>0.66</v>
      </c>
      <c r="H170" s="52">
        <v>0.1</v>
      </c>
      <c r="I170" s="52">
        <v>28.02</v>
      </c>
      <c r="J170" s="52">
        <v>109.48</v>
      </c>
      <c r="K170" s="51" t="s">
        <v>91</v>
      </c>
    </row>
    <row r="171" spans="1:11" ht="31.5" x14ac:dyDescent="0.25">
      <c r="A171" s="24"/>
      <c r="B171" s="16"/>
      <c r="C171" s="11"/>
      <c r="D171" s="7" t="s">
        <v>31</v>
      </c>
      <c r="E171" s="48" t="s">
        <v>56</v>
      </c>
      <c r="F171" s="49">
        <v>30</v>
      </c>
      <c r="G171" s="52">
        <v>2.2999999999999998</v>
      </c>
      <c r="H171" s="52">
        <v>0.20000000000000004</v>
      </c>
      <c r="I171" s="52">
        <v>14.8</v>
      </c>
      <c r="J171" s="52">
        <v>70.2</v>
      </c>
      <c r="K171" s="51" t="s">
        <v>57</v>
      </c>
    </row>
    <row r="172" spans="1:11" ht="31.5" x14ac:dyDescent="0.25">
      <c r="A172" s="24"/>
      <c r="B172" s="16"/>
      <c r="C172" s="11"/>
      <c r="D172" s="7" t="s">
        <v>32</v>
      </c>
      <c r="E172" s="48" t="s">
        <v>58</v>
      </c>
      <c r="F172" s="49">
        <v>40</v>
      </c>
      <c r="G172" s="52">
        <v>2.6</v>
      </c>
      <c r="H172" s="52">
        <v>0.5</v>
      </c>
      <c r="I172" s="52">
        <v>15.8</v>
      </c>
      <c r="J172" s="52">
        <v>78.099999999999994</v>
      </c>
      <c r="K172" s="51" t="s">
        <v>59</v>
      </c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570</v>
      </c>
      <c r="G175" s="20">
        <f t="shared" ref="G175:J175" si="53">SUM(G166:G174)</f>
        <v>22.18</v>
      </c>
      <c r="H175" s="20">
        <f t="shared" si="53"/>
        <v>24.295000000000002</v>
      </c>
      <c r="I175" s="20">
        <f t="shared" si="53"/>
        <v>107.04499999999999</v>
      </c>
      <c r="J175" s="20">
        <f t="shared" si="53"/>
        <v>695.5150000000001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76" t="s">
        <v>4</v>
      </c>
      <c r="D176" s="77"/>
      <c r="E176" s="32"/>
      <c r="F176" s="33">
        <f>F165+F175</f>
        <v>720</v>
      </c>
      <c r="G176" s="33">
        <f t="shared" ref="G176" si="54">G165+G175</f>
        <v>32.200000000000003</v>
      </c>
      <c r="H176" s="33">
        <f t="shared" ref="H176" si="55">H165+H175</f>
        <v>33.410000000000004</v>
      </c>
      <c r="I176" s="33">
        <f t="shared" ref="I176" si="56">I165+I175</f>
        <v>164.38</v>
      </c>
      <c r="J176" s="33">
        <f t="shared" ref="J176" si="57">J165+J175</f>
        <v>1046.97</v>
      </c>
      <c r="K176" s="33"/>
    </row>
    <row r="177" spans="1:11" ht="31.5" x14ac:dyDescent="0.25">
      <c r="A177" s="21">
        <v>2</v>
      </c>
      <c r="B177" s="22">
        <v>5</v>
      </c>
      <c r="C177" s="23" t="s">
        <v>20</v>
      </c>
      <c r="D177" s="5" t="s">
        <v>21</v>
      </c>
      <c r="E177" s="48" t="s">
        <v>60</v>
      </c>
      <c r="F177" s="49" t="s">
        <v>61</v>
      </c>
      <c r="G177" s="59">
        <v>6.1379999999999999</v>
      </c>
      <c r="H177" s="59">
        <v>8.1840000000000011</v>
      </c>
      <c r="I177" s="59">
        <v>26.784000000000002</v>
      </c>
      <c r="J177" s="59">
        <v>205.34400000000002</v>
      </c>
      <c r="K177" s="60" t="s">
        <v>62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31.5" x14ac:dyDescent="0.25">
      <c r="A179" s="24"/>
      <c r="B179" s="16"/>
      <c r="C179" s="11"/>
      <c r="D179" s="7" t="s">
        <v>22</v>
      </c>
      <c r="E179" s="48" t="s">
        <v>38</v>
      </c>
      <c r="F179" s="49" t="s">
        <v>71</v>
      </c>
      <c r="G179" s="59">
        <v>0.08</v>
      </c>
      <c r="H179" s="59">
        <v>0.02</v>
      </c>
      <c r="I179" s="59">
        <v>15</v>
      </c>
      <c r="J179" s="59">
        <v>60.5</v>
      </c>
      <c r="K179" s="60" t="s">
        <v>40</v>
      </c>
    </row>
    <row r="180" spans="1:11" ht="15.75" x14ac:dyDescent="0.25">
      <c r="A180" s="24"/>
      <c r="B180" s="16"/>
      <c r="C180" s="11"/>
      <c r="D180" s="7" t="s">
        <v>23</v>
      </c>
      <c r="E180" s="48" t="s">
        <v>70</v>
      </c>
      <c r="F180" s="49">
        <v>40</v>
      </c>
      <c r="G180" s="59">
        <v>3.2</v>
      </c>
      <c r="H180" s="59">
        <v>0.1</v>
      </c>
      <c r="I180" s="59">
        <v>21.2</v>
      </c>
      <c r="J180" s="59">
        <v>98.5</v>
      </c>
      <c r="K180" s="60" t="s">
        <v>107</v>
      </c>
    </row>
    <row r="181" spans="1:11" ht="15.75" x14ac:dyDescent="0.25">
      <c r="A181" s="24"/>
      <c r="B181" s="16"/>
      <c r="C181" s="11"/>
      <c r="D181" s="7" t="s">
        <v>24</v>
      </c>
      <c r="E181" s="48" t="s">
        <v>42</v>
      </c>
      <c r="F181" s="49">
        <v>150</v>
      </c>
      <c r="G181" s="59">
        <v>1.3999999999999997</v>
      </c>
      <c r="H181" s="59">
        <v>0.20000000000000004</v>
      </c>
      <c r="I181" s="59">
        <v>14.3</v>
      </c>
      <c r="J181" s="59">
        <v>64.599999999999994</v>
      </c>
      <c r="K181" s="60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190</v>
      </c>
      <c r="G184" s="20">
        <f t="shared" ref="G184:J184" si="58">SUM(G177:G183)</f>
        <v>10.818</v>
      </c>
      <c r="H184" s="20">
        <f t="shared" si="58"/>
        <v>8.5039999999999996</v>
      </c>
      <c r="I184" s="20">
        <f t="shared" si="58"/>
        <v>77.284000000000006</v>
      </c>
      <c r="J184" s="20">
        <f t="shared" si="58"/>
        <v>428.94400000000007</v>
      </c>
      <c r="K184" s="26"/>
    </row>
    <row r="185" spans="1:11" ht="31.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 t="s">
        <v>178</v>
      </c>
      <c r="F185" s="49">
        <v>60</v>
      </c>
      <c r="G185" s="52">
        <v>3.8640000000000003</v>
      </c>
      <c r="H185" s="52">
        <v>3.3539999999999996</v>
      </c>
      <c r="I185" s="52">
        <v>22.71</v>
      </c>
      <c r="J185" s="52">
        <v>136.482</v>
      </c>
      <c r="K185" s="51" t="s">
        <v>179</v>
      </c>
    </row>
    <row r="186" spans="1:11" ht="31.5" x14ac:dyDescent="0.25">
      <c r="A186" s="24"/>
      <c r="B186" s="16"/>
      <c r="C186" s="11"/>
      <c r="D186" s="7" t="s">
        <v>27</v>
      </c>
      <c r="E186" s="48" t="s">
        <v>114</v>
      </c>
      <c r="F186" s="49" t="s">
        <v>97</v>
      </c>
      <c r="G186" s="52">
        <v>1.4249999999999998</v>
      </c>
      <c r="H186" s="52">
        <v>4.1500000000000004</v>
      </c>
      <c r="I186" s="52">
        <v>6.4349999999999996</v>
      </c>
      <c r="J186" s="52">
        <v>68.790000000000006</v>
      </c>
      <c r="K186" s="51" t="s">
        <v>116</v>
      </c>
    </row>
    <row r="187" spans="1:11" ht="15.75" x14ac:dyDescent="0.25">
      <c r="A187" s="24"/>
      <c r="B187" s="16"/>
      <c r="C187" s="11"/>
      <c r="D187" s="7" t="s">
        <v>28</v>
      </c>
      <c r="E187" s="48" t="s">
        <v>180</v>
      </c>
      <c r="F187" s="49">
        <v>200</v>
      </c>
      <c r="G187" s="52">
        <v>1.4</v>
      </c>
      <c r="H187" s="52">
        <v>4</v>
      </c>
      <c r="I187" s="52">
        <v>6.4</v>
      </c>
      <c r="J187" s="52">
        <v>67.2</v>
      </c>
      <c r="K187" s="51"/>
    </row>
    <row r="188" spans="1:11" ht="15.75" x14ac:dyDescent="0.25">
      <c r="A188" s="24"/>
      <c r="B188" s="16"/>
      <c r="C188" s="11"/>
      <c r="D188" s="7" t="s">
        <v>29</v>
      </c>
      <c r="E188" s="48" t="s">
        <v>181</v>
      </c>
      <c r="F188" s="49">
        <v>10</v>
      </c>
      <c r="G188" s="52">
        <v>2.5000000000000001E-2</v>
      </c>
      <c r="H188" s="52">
        <v>0.15</v>
      </c>
      <c r="I188" s="52">
        <v>3.5000000000000003E-2</v>
      </c>
      <c r="J188" s="52">
        <v>1.59</v>
      </c>
      <c r="K188" s="51"/>
    </row>
    <row r="189" spans="1:11" ht="31.5" x14ac:dyDescent="0.25">
      <c r="A189" s="24"/>
      <c r="B189" s="16"/>
      <c r="C189" s="11"/>
      <c r="D189" s="7" t="s">
        <v>30</v>
      </c>
      <c r="E189" s="48" t="s">
        <v>182</v>
      </c>
      <c r="F189" s="49">
        <v>90</v>
      </c>
      <c r="G189" s="52">
        <v>14.31</v>
      </c>
      <c r="H189" s="52">
        <v>8.64</v>
      </c>
      <c r="I189" s="52">
        <v>10.8</v>
      </c>
      <c r="J189" s="52">
        <v>178.2</v>
      </c>
      <c r="K189" s="51" t="s">
        <v>183</v>
      </c>
    </row>
    <row r="190" spans="1:11" ht="15.75" x14ac:dyDescent="0.25">
      <c r="A190" s="24"/>
      <c r="B190" s="16"/>
      <c r="C190" s="11"/>
      <c r="D190" s="7" t="s">
        <v>31</v>
      </c>
      <c r="E190" s="48" t="s">
        <v>184</v>
      </c>
      <c r="F190" s="49">
        <v>150</v>
      </c>
      <c r="G190" s="52">
        <v>3.06</v>
      </c>
      <c r="H190" s="52">
        <v>4.8</v>
      </c>
      <c r="I190" s="52">
        <v>15.9</v>
      </c>
      <c r="J190" s="52">
        <v>119.04</v>
      </c>
      <c r="K190" s="51" t="s">
        <v>185</v>
      </c>
    </row>
    <row r="191" spans="1:11" ht="15.75" x14ac:dyDescent="0.25">
      <c r="A191" s="24"/>
      <c r="B191" s="16"/>
      <c r="C191" s="11"/>
      <c r="D191" s="7" t="s">
        <v>32</v>
      </c>
      <c r="E191" s="48" t="s">
        <v>54</v>
      </c>
      <c r="F191" s="49">
        <v>200</v>
      </c>
      <c r="G191" s="52">
        <v>0.28000000000000003</v>
      </c>
      <c r="H191" s="52">
        <v>0.1</v>
      </c>
      <c r="I191" s="52">
        <v>28.88</v>
      </c>
      <c r="J191" s="52">
        <v>117.54</v>
      </c>
      <c r="K191" s="51" t="s">
        <v>55</v>
      </c>
    </row>
    <row r="192" spans="1:11" ht="31.5" x14ac:dyDescent="0.25">
      <c r="A192" s="24"/>
      <c r="B192" s="16"/>
      <c r="C192" s="11"/>
      <c r="D192" s="6"/>
      <c r="E192" s="48" t="s">
        <v>56</v>
      </c>
      <c r="F192" s="49">
        <v>30</v>
      </c>
      <c r="G192" s="52">
        <v>2.2999999999999998</v>
      </c>
      <c r="H192" s="52">
        <v>0.20000000000000004</v>
      </c>
      <c r="I192" s="52">
        <v>14.8</v>
      </c>
      <c r="J192" s="52">
        <v>70.2</v>
      </c>
      <c r="K192" s="51" t="s">
        <v>57</v>
      </c>
    </row>
    <row r="193" spans="1:11" ht="31.5" x14ac:dyDescent="0.25">
      <c r="A193" s="24"/>
      <c r="B193" s="16"/>
      <c r="C193" s="11"/>
      <c r="D193" s="6"/>
      <c r="E193" s="48" t="s">
        <v>58</v>
      </c>
      <c r="F193" s="49">
        <v>40</v>
      </c>
      <c r="G193" s="52">
        <v>2.6</v>
      </c>
      <c r="H193" s="52">
        <v>0.5</v>
      </c>
      <c r="I193" s="52">
        <v>15.8</v>
      </c>
      <c r="J193" s="52">
        <v>78.099999999999994</v>
      </c>
      <c r="K193" s="51" t="s">
        <v>59</v>
      </c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780</v>
      </c>
      <c r="G194" s="20">
        <f t="shared" ref="G194:J194" si="59">SUM(G185:G193)</f>
        <v>29.264000000000003</v>
      </c>
      <c r="H194" s="20">
        <f t="shared" si="59"/>
        <v>25.894000000000002</v>
      </c>
      <c r="I194" s="20">
        <f t="shared" si="59"/>
        <v>121.75999999999999</v>
      </c>
      <c r="J194" s="20">
        <f t="shared" si="59"/>
        <v>837.14199999999994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76" t="s">
        <v>4</v>
      </c>
      <c r="D195" s="77"/>
      <c r="E195" s="32"/>
      <c r="F195" s="33">
        <f>F184+F194</f>
        <v>970</v>
      </c>
      <c r="G195" s="33">
        <f t="shared" ref="G195" si="60">G184+G194</f>
        <v>40.082000000000001</v>
      </c>
      <c r="H195" s="33">
        <f t="shared" ref="H195" si="61">H184+H194</f>
        <v>34.398000000000003</v>
      </c>
      <c r="I195" s="33">
        <f t="shared" ref="I195" si="62">I184+I194</f>
        <v>199.04399999999998</v>
      </c>
      <c r="J195" s="33">
        <f t="shared" ref="J195" si="63">J184+J194</f>
        <v>1266.086</v>
      </c>
      <c r="K195" s="33"/>
    </row>
    <row r="196" spans="1:11" ht="13.5" thickBot="1" x14ac:dyDescent="0.25">
      <c r="A196" s="28"/>
      <c r="B196" s="29"/>
      <c r="C196" s="78" t="s">
        <v>5</v>
      </c>
      <c r="D196" s="78"/>
      <c r="E196" s="78"/>
      <c r="F196" s="35">
        <f>(F24+F43+F62+F81+F100+F119+F138+F157+F176+F195)/(IF(F24=0,0,1)+IF(F43=0,0,1)+IF(F62=0,0,1)+IF(F81=0,0,1)+IF(F100=0,0,1)+IF(F119=0,0,1)+IF(F138=0,0,1)+IF(F157=0,0,1)+IF(F176=0,0,1)+IF(F195=0,0,1))</f>
        <v>1035.7</v>
      </c>
      <c r="G196" s="35">
        <f>(G24+G43+G62+G81+G100+G119+G138+G157+G176+G195)/(IF(G24=0,0,1)+IF(G43=0,0,1)+IF(G62=0,0,1)+IF(G81=0,0,1)+IF(G100=0,0,1)+IF(G119=0,0,1)+IF(G138=0,0,1)+IF(G157=0,0,1)+IF(G176=0,0,1)+IF(G195=0,0,1))</f>
        <v>42.333211290322581</v>
      </c>
      <c r="H196" s="35">
        <f>(H24+H43+H62+H81+H100+H119+H138+H157+H176+H195)/(IF(H24=0,0,1)+IF(H43=0,0,1)+IF(H62=0,0,1)+IF(H81=0,0,1)+IF(H100=0,0,1)+IF(H119=0,0,1)+IF(H138=0,0,1)+IF(H157=0,0,1)+IF(H176=0,0,1)+IF(H195=0,0,1))</f>
        <v>43.929254502103788</v>
      </c>
      <c r="I196" s="35">
        <f>(I24+I43+I62+I81+I100+I119+I138+I157+I176+I195)/(IF(I24=0,0,1)+IF(I43=0,0,1)+IF(I62=0,0,1)+IF(I81=0,0,1)+IF(I100=0,0,1)+IF(I119=0,0,1)+IF(I138=0,0,1)+IF(I157=0,0,1)+IF(I176=0,0,1)+IF(I195=0,0,1))</f>
        <v>187.37514387096772</v>
      </c>
      <c r="J196" s="35">
        <f>(J24+J43+J62+J81+J100+J119+J138+J157+J176+J195)/(IF(J24=0,0,1)+IF(J43=0,0,1)+IF(J62=0,0,1)+IF(J81=0,0,1)+IF(J100=0,0,1)+IF(J119=0,0,1)+IF(J138=0,0,1)+IF(J157=0,0,1)+IF(J176=0,0,1)+IF(J195=0,0,1))</f>
        <v>1306.7861111640955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2024-09-11T13:51:37Z</dcterms:modified>
</cp:coreProperties>
</file>